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2. Global Public Institutional Data\Copy - SM\"/>
    </mc:Choice>
  </mc:AlternateContent>
  <xr:revisionPtr revIDLastSave="0" documentId="13_ncr:1_{80037837-B076-441F-8EC4-75E1052B6CC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1" sheetId="2" r:id="rId2"/>
    <sheet name="Char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D7" i="1"/>
  <c r="G10" i="1"/>
  <c r="G9" i="1"/>
  <c r="G8" i="1"/>
  <c r="G7" i="1"/>
  <c r="G6" i="1"/>
  <c r="G5" i="1"/>
  <c r="G4" i="1"/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C28" i="1"/>
  <c r="C27" i="1"/>
  <c r="C25" i="1"/>
  <c r="C26" i="1"/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4" i="1" l="1"/>
</calcChain>
</file>

<file path=xl/sharedStrings.xml><?xml version="1.0" encoding="utf-8"?>
<sst xmlns="http://schemas.openxmlformats.org/spreadsheetml/2006/main" count="24" uniqueCount="24">
  <si>
    <t>Entry Year</t>
  </si>
  <si>
    <t>Applicants</t>
  </si>
  <si>
    <t>2020 Entry</t>
  </si>
  <si>
    <t>2021 Entry</t>
  </si>
  <si>
    <t>2022 Entry</t>
  </si>
  <si>
    <t>2023 Entry</t>
  </si>
  <si>
    <t>2024 Entry</t>
  </si>
  <si>
    <t>2025 Entry</t>
  </si>
  <si>
    <t>% Applicant Increase/
Decrease From Prev. Year</t>
  </si>
  <si>
    <t>Data used in chart 1</t>
  </si>
  <si>
    <t>Data used in chart 2</t>
  </si>
  <si>
    <t>3yr Period</t>
  </si>
  <si>
    <t>Total No. of Applicants</t>
  </si>
  <si>
    <t>Difference in No. of Applicant from prev. 3yr period</t>
  </si>
  <si>
    <t>% Increase from prev 3yr period</t>
  </si>
  <si>
    <t>2005 - 2007 Entry</t>
  </si>
  <si>
    <t>2008 - 2010 Entry</t>
  </si>
  <si>
    <t>2011 - 2013 Entry</t>
  </si>
  <si>
    <t>2014 - 2016 Entry</t>
  </si>
  <si>
    <t>2017 - 2019 Entry</t>
  </si>
  <si>
    <t>2020 - 2022 Entry</t>
  </si>
  <si>
    <t>2023 - 2025 Entry</t>
  </si>
  <si>
    <t>African Applicants Increase per 3yr period 
(2005 - 2025 Entry)</t>
  </si>
  <si>
    <t>African Applicants  Increase/Decrease 
(2001 - 2025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</si>
</sst>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000">
                <a:solidFill>
                  <a:srgbClr val="00B050"/>
                </a:solidFill>
              </a:rPr>
              <a:t>African</a:t>
            </a:r>
            <a:r>
              <a:rPr lang="en-ZA" sz="2000" baseline="0">
                <a:solidFill>
                  <a:srgbClr val="00B050"/>
                </a:solidFill>
              </a:rPr>
              <a:t> </a:t>
            </a:r>
            <a:r>
              <a:rPr lang="en-ZA" sz="2000">
                <a:solidFill>
                  <a:srgbClr val="00B050"/>
                </a:solidFill>
              </a:rPr>
              <a:t>Applicants Increase/Decrease </a:t>
            </a:r>
          </a:p>
          <a:p>
            <a:pPr>
              <a:defRPr/>
            </a:pPr>
            <a:r>
              <a:rPr lang="en-ZA" sz="1400"/>
              <a:t>(2020 - 2025 Entry)</a:t>
            </a:r>
          </a:p>
        </c:rich>
      </c:tx>
      <c:layout>
        <c:manualLayout>
          <c:xMode val="edge"/>
          <c:yMode val="edge"/>
          <c:x val="0.3092181261741615"/>
          <c:y val="1.252993604801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983194183708046"/>
          <c:y val="0.1454759451828341"/>
          <c:w val="0.74719461257214903"/>
          <c:h val="0.6905532882698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Applicants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Data!$A$4:$A$28</c15:sqref>
                  </c15:fullRef>
                </c:ext>
              </c:extLst>
              <c:f>Data!$A$23:$A$28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Data!$B$4:$B$28</c15:sqref>
                  </c15:fullRef>
                </c:ext>
              </c:extLst>
              <c:f>Data!$B$23:$B$28</c:f>
              <c:numCache>
                <c:formatCode>#,##0;[Red]#,##0</c:formatCode>
                <c:ptCount val="6"/>
                <c:pt idx="0">
                  <c:v>173913</c:v>
                </c:pt>
                <c:pt idx="1">
                  <c:v>199046</c:v>
                </c:pt>
                <c:pt idx="2">
                  <c:v>229799</c:v>
                </c:pt>
                <c:pt idx="3">
                  <c:v>270677</c:v>
                </c:pt>
                <c:pt idx="4">
                  <c:v>294566</c:v>
                </c:pt>
                <c:pt idx="5">
                  <c:v>331097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0-4683-824E-C06C3E0D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0"/>
        <c:axId val="114354048"/>
        <c:axId val="11435558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tx1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Data!$A$4:$A$28</c15:sqref>
                        </c15:fullRef>
                        <c15:formulaRef>
                          <c15:sqref>Data!$A$23:$A$28</c15:sqref>
                        </c15:formulaRef>
                      </c:ext>
                    </c:extLst>
                    <c:strCache>
                      <c:ptCount val="6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  <c:pt idx="18">
                        <c:v>2019</c:v>
                      </c:pt>
                      <c:pt idx="19">
                        <c:v>2020 Entry</c:v>
                      </c:pt>
                      <c:pt idx="20">
                        <c:v>2021 Entry</c:v>
                      </c:pt>
                      <c:pt idx="21">
                        <c:v>2022 Entry</c:v>
                      </c:pt>
                      <c:pt idx="22">
                        <c:v>2023 Entry</c:v>
                      </c:pt>
                      <c:pt idx="23">
                        <c:v>2024 Entry</c:v>
                      </c:pt>
                      <c:pt idx="24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1-83F0-4683-824E-C06C3E0D821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Data!$C$3</c:f>
              <c:strCache>
                <c:ptCount val="1"/>
                <c:pt idx="0">
                  <c:v>% Applicant Increase/
Decrease From Prev. Year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6.2833184716083706E-2"/>
                  <c:y val="-2.507305161776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3-4AED-8EDF-3DC912DEFDE7}"/>
                </c:ext>
              </c:extLst>
            </c:dLbl>
            <c:dLbl>
              <c:idx val="1"/>
              <c:layout>
                <c:manualLayout>
                  <c:x val="-4.9166666935513269E-2"/>
                  <c:y val="-2.716245914525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43-4AED-8EDF-3DC912DEFDE7}"/>
                </c:ext>
              </c:extLst>
            </c:dLbl>
            <c:dLbl>
              <c:idx val="2"/>
              <c:layout>
                <c:manualLayout>
                  <c:x val="-4.9166666935513373E-2"/>
                  <c:y val="-2.716245914525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43-4AED-8EDF-3DC912DEFDE7}"/>
                </c:ext>
              </c:extLst>
            </c:dLbl>
            <c:dLbl>
              <c:idx val="3"/>
              <c:layout>
                <c:manualLayout>
                  <c:x val="-3.5509259453426249E-2"/>
                  <c:y val="-2.5073039211008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43-4AED-8EDF-3DC912DEFDE7}"/>
                </c:ext>
              </c:extLst>
            </c:dLbl>
            <c:dLbl>
              <c:idx val="4"/>
              <c:layout>
                <c:manualLayout>
                  <c:x val="-5.5995370676556779E-2"/>
                  <c:y val="2.0894199342507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43-4AED-8EDF-3DC912DEFDE7}"/>
                </c:ext>
              </c:extLst>
            </c:dLbl>
            <c:dLbl>
              <c:idx val="5"/>
              <c:layout>
                <c:manualLayout>
                  <c:x val="-6.4189815165808989E-2"/>
                  <c:y val="-1.671535947400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43-4AED-8EDF-3DC912DEFDE7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</c:v>
              </c:pt>
              <c:pt idx="1">
                <c:v>21</c:v>
              </c:pt>
              <c:pt idx="2">
                <c:v>22</c:v>
              </c:pt>
              <c:pt idx="3">
                <c:v>23</c:v>
              </c:pt>
              <c:pt idx="4">
                <c:v>24</c:v>
              </c:pt>
              <c:pt idx="5">
                <c:v>25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Data!$C$4:$C$28</c15:sqref>
                  </c15:fullRef>
                </c:ext>
              </c:extLst>
              <c:f>Data!$C$23:$C$28</c:f>
              <c:numCache>
                <c:formatCode>0.00%</c:formatCode>
                <c:ptCount val="6"/>
                <c:pt idx="0">
                  <c:v>0.10619716697303727</c:v>
                </c:pt>
                <c:pt idx="1">
                  <c:v>0.14451478612869653</c:v>
                </c:pt>
                <c:pt idx="2">
                  <c:v>0.15450197441797373</c:v>
                </c:pt>
                <c:pt idx="3">
                  <c:v>0.17788589158351428</c:v>
                </c:pt>
                <c:pt idx="4">
                  <c:v>8.825648281900568E-2</c:v>
                </c:pt>
                <c:pt idx="5">
                  <c:v>0.12401634947685748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0-4683-824E-C06C3E0D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3440"/>
        <c:axId val="111252992"/>
      </c:lineChart>
      <c:catAx>
        <c:axId val="11435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4355584"/>
        <c:crosses val="autoZero"/>
        <c:auto val="1"/>
        <c:lblAlgn val="ctr"/>
        <c:lblOffset val="100"/>
        <c:noMultiLvlLbl val="0"/>
      </c:catAx>
      <c:valAx>
        <c:axId val="11435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4354048"/>
        <c:crosses val="autoZero"/>
        <c:crossBetween val="between"/>
      </c:valAx>
      <c:valAx>
        <c:axId val="111252992"/>
        <c:scaling>
          <c:orientation val="minMax"/>
          <c:max val="0.18000000000000002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0653440"/>
        <c:crosses val="max"/>
        <c:crossBetween val="between"/>
      </c:valAx>
      <c:catAx>
        <c:axId val="11065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2529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chemeClr val="bg1">
                <a:lumMod val="50000"/>
              </a:schemeClr>
            </a:solidFill>
            <a:prstDash val="dash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5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>
                <a:solidFill>
                  <a:srgbClr val="00B050"/>
                </a:solidFill>
              </a:rPr>
              <a:t>african Applicants Increase per 3yr period </a:t>
            </a:r>
          </a:p>
          <a:p>
            <a:pPr>
              <a:defRPr sz="1400"/>
            </a:pPr>
            <a:r>
              <a:rPr lang="en-ZA" sz="1400"/>
              <a:t>(2005 - 2025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5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08660441659713E-2"/>
          <c:y val="0.13768818406637642"/>
          <c:w val="0.85210576417915684"/>
          <c:h val="0.76920495912509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Data!$G$3</c:f>
              <c:strCache>
                <c:ptCount val="1"/>
                <c:pt idx="0">
                  <c:v>Total No. of Applicants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Data!$F$4:$F$10</c:f>
              <c:strCache>
                <c:ptCount val="7"/>
                <c:pt idx="0">
                  <c:v>2005 - 2007 Entry</c:v>
                </c:pt>
                <c:pt idx="1">
                  <c:v>2008 - 2010 Entry</c:v>
                </c:pt>
                <c:pt idx="2">
                  <c:v>2011 - 2013 Entry</c:v>
                </c:pt>
                <c:pt idx="3">
                  <c:v>2014 - 2016 Entry</c:v>
                </c:pt>
                <c:pt idx="4">
                  <c:v>2017 - 2019 Entry</c:v>
                </c:pt>
                <c:pt idx="5">
                  <c:v>2020 - 2022 Entry</c:v>
                </c:pt>
                <c:pt idx="6">
                  <c:v>2023 - 2025 Entry</c:v>
                </c:pt>
              </c:strCache>
            </c:strRef>
          </c:cat>
          <c:val>
            <c:numRef>
              <c:f>Data!$G$4:$G$10</c:f>
              <c:numCache>
                <c:formatCode>#,##0;[Red]#,##0</c:formatCode>
                <c:ptCount val="7"/>
                <c:pt idx="0">
                  <c:v>84786</c:v>
                </c:pt>
                <c:pt idx="1">
                  <c:v>149138</c:v>
                </c:pt>
                <c:pt idx="2">
                  <c:v>252993</c:v>
                </c:pt>
                <c:pt idx="3">
                  <c:v>345040</c:v>
                </c:pt>
                <c:pt idx="4">
                  <c:v>419181</c:v>
                </c:pt>
                <c:pt idx="5">
                  <c:v>602758</c:v>
                </c:pt>
                <c:pt idx="6">
                  <c:v>896340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D-429E-AB58-4B710D54B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27551336"/>
        <c:axId val="13275466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Data!$H$3</c15:sqref>
                        </c15:formulaRef>
                      </c:ext>
                    </c:extLst>
                    <c:strCache>
                      <c:ptCount val="1"/>
                      <c:pt idx="0">
                        <c:v>Difference in No. of Applicant from prev. 3yr period</c:v>
                      </c:pt>
                    </c:strCache>
                  </c:strRef>
                </c:tx>
                <c:spPr>
                  <a:pattFill prst="narHorz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Data!$F$4:$F$10</c15:sqref>
                        </c15:formulaRef>
                      </c:ext>
                    </c:extLst>
                    <c:strCache>
                      <c:ptCount val="7"/>
                      <c:pt idx="0">
                        <c:v>2005 - 2007 Entry</c:v>
                      </c:pt>
                      <c:pt idx="1">
                        <c:v>2008 - 2010 Entry</c:v>
                      </c:pt>
                      <c:pt idx="2">
                        <c:v>2011 - 2013 Entry</c:v>
                      </c:pt>
                      <c:pt idx="3">
                        <c:v>2014 - 2016 Entry</c:v>
                      </c:pt>
                      <c:pt idx="4">
                        <c:v>2017 - 2019 Entry</c:v>
                      </c:pt>
                      <c:pt idx="5">
                        <c:v>2020 - 2022 Entry</c:v>
                      </c:pt>
                      <c:pt idx="6">
                        <c:v>2023 - 2025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Data!$H$4:$H$10</c15:sqref>
                        </c15:formulaRef>
                      </c:ext>
                    </c:extLst>
                    <c:numCache>
                      <c:formatCode>#,##0;[Red]#,##0</c:formatCode>
                      <c:ptCount val="7"/>
                      <c:pt idx="0">
                        <c:v>35511</c:v>
                      </c:pt>
                      <c:pt idx="1">
                        <c:v>64352</c:v>
                      </c:pt>
                      <c:pt idx="2">
                        <c:v>103855</c:v>
                      </c:pt>
                      <c:pt idx="3">
                        <c:v>92047</c:v>
                      </c:pt>
                      <c:pt idx="4">
                        <c:v>74141</c:v>
                      </c:pt>
                      <c:pt idx="5">
                        <c:v>183577</c:v>
                      </c:pt>
                      <c:pt idx="6">
                        <c:v>293582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29D-429E-AB58-4B710D54BF2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Data!$I$3</c:f>
              <c:strCache>
                <c:ptCount val="1"/>
                <c:pt idx="0">
                  <c:v>% Increase from prev 3yr period</c:v>
                </c:pt>
              </c:strCache>
            </c:strRef>
          </c:tx>
          <c:spPr>
            <a:ln w="31750" cap="sq">
              <a:solidFill>
                <a:schemeClr val="accent2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1822564219044163E-2"/>
                  <c:y val="-2.2204515829499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D-429E-AB58-4B710D54BF25}"/>
                </c:ext>
              </c:extLst>
            </c:dLbl>
            <c:dLbl>
              <c:idx val="1"/>
              <c:layout>
                <c:manualLayout>
                  <c:x val="-7.7685630685904936E-2"/>
                  <c:y val="-6.05577704440889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9D-429E-AB58-4B710D54BF25}"/>
                </c:ext>
              </c:extLst>
            </c:dLbl>
            <c:dLbl>
              <c:idx val="2"/>
              <c:layout>
                <c:manualLayout>
                  <c:x val="-4.3972998501455661E-2"/>
                  <c:y val="-2.422310817763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9D-429E-AB58-4B710D54BF25}"/>
                </c:ext>
              </c:extLst>
            </c:dLbl>
            <c:dLbl>
              <c:idx val="3"/>
              <c:layout>
                <c:manualLayout>
                  <c:x val="-7.6219864069189777E-2"/>
                  <c:y val="-4.037184696272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9D-429E-AB58-4B710D54BF25}"/>
                </c:ext>
              </c:extLst>
            </c:dLbl>
            <c:dLbl>
              <c:idx val="4"/>
              <c:layout>
                <c:manualLayout>
                  <c:x val="1.3191899550436682E-2"/>
                  <c:y val="4.037184696272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9D-429E-AB58-4B710D54BF25}"/>
                </c:ext>
              </c:extLst>
            </c:dLbl>
            <c:dLbl>
              <c:idx val="5"/>
              <c:layout>
                <c:manualLayout>
                  <c:x val="-1.3163968365732616E-2"/>
                  <c:y val="2.6286805058458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9D-429E-AB58-4B710D54BF25}"/>
                </c:ext>
              </c:extLst>
            </c:dLbl>
            <c:dLbl>
              <c:idx val="6"/>
              <c:layout>
                <c:manualLayout>
                  <c:x val="-8.501446376948095E-2"/>
                  <c:y val="-2.6241700525771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9D-429E-AB58-4B710D54BF25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2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Data!$F$4:$F$10</c:f>
              <c:strCache>
                <c:ptCount val="7"/>
                <c:pt idx="0">
                  <c:v>2005 - 2007 Entry</c:v>
                </c:pt>
                <c:pt idx="1">
                  <c:v>2008 - 2010 Entry</c:v>
                </c:pt>
                <c:pt idx="2">
                  <c:v>2011 - 2013 Entry</c:v>
                </c:pt>
                <c:pt idx="3">
                  <c:v>2014 - 2016 Entry</c:v>
                </c:pt>
                <c:pt idx="4">
                  <c:v>2017 - 2019 Entry</c:v>
                </c:pt>
                <c:pt idx="5">
                  <c:v>2020 - 2022 Entry</c:v>
                </c:pt>
                <c:pt idx="6">
                  <c:v>2023 - 2025 Entry</c:v>
                </c:pt>
              </c:strCache>
            </c:strRef>
          </c:cat>
          <c:val>
            <c:numRef>
              <c:f>Data!$I$4:$I$10</c:f>
              <c:numCache>
                <c:formatCode>0.00%</c:formatCode>
                <c:ptCount val="7"/>
                <c:pt idx="0">
                  <c:v>0.72066971080669706</c:v>
                </c:pt>
                <c:pt idx="1">
                  <c:v>0.75899323001438912</c:v>
                </c:pt>
                <c:pt idx="2">
                  <c:v>0.69636846410706865</c:v>
                </c:pt>
                <c:pt idx="3">
                  <c:v>0.36383220089093377</c:v>
                </c:pt>
                <c:pt idx="4">
                  <c:v>0.21487653605379087</c:v>
                </c:pt>
                <c:pt idx="5">
                  <c:v>0.43794208229857745</c:v>
                </c:pt>
                <c:pt idx="6">
                  <c:v>0.48706446036386081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29D-429E-AB58-4B710D54B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556736"/>
        <c:axId val="1327553856"/>
      </c:lineChart>
      <c:catAx>
        <c:axId val="132755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46656"/>
        <c:crosses val="autoZero"/>
        <c:auto val="1"/>
        <c:lblAlgn val="ctr"/>
        <c:lblOffset val="100"/>
        <c:noMultiLvlLbl val="0"/>
      </c:catAx>
      <c:valAx>
        <c:axId val="13275466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51336"/>
        <c:crosses val="autoZero"/>
        <c:crossBetween val="between"/>
      </c:valAx>
      <c:valAx>
        <c:axId val="1327553856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56736"/>
        <c:crosses val="max"/>
        <c:crossBetween val="between"/>
      </c:valAx>
      <c:catAx>
        <c:axId val="1327556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27553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B6A66C7-8E17-4A78-A1DE-D537210146B3}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17E797-2B42-CEDA-0FA8-9F25128B07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zoomScale="120" zoomScaleNormal="120" workbookViewId="0">
      <selection activeCell="J24" sqref="J24"/>
    </sheetView>
  </sheetViews>
  <sheetFormatPr defaultRowHeight="12" x14ac:dyDescent="0.25"/>
  <cols>
    <col min="1" max="1" width="17.42578125" style="5" customWidth="1"/>
    <col min="2" max="2" width="12.5703125" style="2" customWidth="1"/>
    <col min="3" max="3" width="19.85546875" style="15" customWidth="1"/>
    <col min="4" max="4" width="19.140625" style="2" customWidth="1"/>
    <col min="5" max="5" width="10.28515625" style="2" customWidth="1"/>
    <col min="6" max="6" width="22.140625" style="2" customWidth="1"/>
    <col min="7" max="8" width="22.140625" style="4" customWidth="1"/>
    <col min="9" max="9" width="22.140625" style="3" customWidth="1"/>
    <col min="10" max="10" width="16.5703125" style="4" customWidth="1"/>
    <col min="11" max="16" width="9.140625" style="4"/>
    <col min="17" max="16384" width="9.140625" style="5"/>
  </cols>
  <sheetData>
    <row r="1" spans="1:16" ht="33.75" customHeight="1" thickBot="1" x14ac:dyDescent="0.3">
      <c r="A1" s="21" t="s">
        <v>23</v>
      </c>
      <c r="B1" s="22"/>
      <c r="C1" s="22"/>
      <c r="D1" s="1"/>
      <c r="F1" s="21" t="s">
        <v>22</v>
      </c>
      <c r="G1" s="22"/>
      <c r="H1" s="22"/>
      <c r="I1" s="23"/>
    </row>
    <row r="3" spans="1:16" s="11" customFormat="1" ht="54.75" customHeight="1" x14ac:dyDescent="0.25">
      <c r="A3" s="6" t="s">
        <v>0</v>
      </c>
      <c r="B3" s="7" t="s">
        <v>1</v>
      </c>
      <c r="C3" s="8" t="s">
        <v>8</v>
      </c>
      <c r="D3" s="9"/>
      <c r="E3" s="10"/>
      <c r="F3" s="6" t="s">
        <v>11</v>
      </c>
      <c r="G3" s="7" t="s">
        <v>12</v>
      </c>
      <c r="H3" s="7" t="s">
        <v>13</v>
      </c>
      <c r="I3" s="8" t="s">
        <v>14</v>
      </c>
      <c r="J3" s="10"/>
      <c r="K3" s="10"/>
      <c r="L3" s="10"/>
      <c r="M3" s="10"/>
      <c r="N3" s="10"/>
      <c r="O3" s="10"/>
      <c r="P3" s="10"/>
    </row>
    <row r="4" spans="1:16" x14ac:dyDescent="0.25">
      <c r="A4" s="12">
        <v>2001</v>
      </c>
      <c r="B4" s="13">
        <v>1826</v>
      </c>
      <c r="C4" s="14">
        <v>-0.22550000000000001</v>
      </c>
      <c r="F4" s="16" t="s">
        <v>15</v>
      </c>
      <c r="G4" s="16">
        <f>SUM(B8:B10)</f>
        <v>84786</v>
      </c>
      <c r="H4" s="16">
        <f>+G4-D7</f>
        <v>35511</v>
      </c>
      <c r="I4" s="17">
        <f>+H4/D7</f>
        <v>0.72066971080669706</v>
      </c>
      <c r="J4" s="25" t="s">
        <v>10</v>
      </c>
    </row>
    <row r="5" spans="1:16" x14ac:dyDescent="0.25">
      <c r="A5" s="12">
        <v>2002</v>
      </c>
      <c r="B5" s="13">
        <v>13430</v>
      </c>
      <c r="C5" s="14">
        <f t="shared" ref="C5:C23" si="0">+(B5-B4)/B4</f>
        <v>6.3548740416210299</v>
      </c>
      <c r="F5" s="16" t="s">
        <v>16</v>
      </c>
      <c r="G5" s="16">
        <f>SUM(B11:B13)</f>
        <v>149138</v>
      </c>
      <c r="H5" s="16">
        <f t="shared" ref="H5:H10" si="1">+G5-G4</f>
        <v>64352</v>
      </c>
      <c r="I5" s="17">
        <f t="shared" ref="I5:I10" si="2">+H5/G4</f>
        <v>0.75899323001438912</v>
      </c>
      <c r="J5" s="25"/>
    </row>
    <row r="6" spans="1:16" x14ac:dyDescent="0.25">
      <c r="A6" s="12">
        <v>2003</v>
      </c>
      <c r="B6" s="13">
        <v>15383</v>
      </c>
      <c r="C6" s="14">
        <f t="shared" si="0"/>
        <v>0.14542069992553983</v>
      </c>
      <c r="F6" s="16" t="s">
        <v>17</v>
      </c>
      <c r="G6" s="16">
        <f>SUM(B14:B16)</f>
        <v>252993</v>
      </c>
      <c r="H6" s="16">
        <f t="shared" si="1"/>
        <v>103855</v>
      </c>
      <c r="I6" s="17">
        <f t="shared" si="2"/>
        <v>0.69636846410706865</v>
      </c>
      <c r="J6" s="25"/>
    </row>
    <row r="7" spans="1:16" x14ac:dyDescent="0.25">
      <c r="A7" s="12">
        <v>2004</v>
      </c>
      <c r="B7" s="13">
        <v>20462</v>
      </c>
      <c r="C7" s="14">
        <f t="shared" si="0"/>
        <v>0.33016966781512058</v>
      </c>
      <c r="D7" s="2">
        <f>SUM(B5:B7)</f>
        <v>49275</v>
      </c>
      <c r="F7" s="16" t="s">
        <v>18</v>
      </c>
      <c r="G7" s="16">
        <f>SUM(B17:B19)</f>
        <v>345040</v>
      </c>
      <c r="H7" s="16">
        <f t="shared" si="1"/>
        <v>92047</v>
      </c>
      <c r="I7" s="17">
        <f t="shared" si="2"/>
        <v>0.36383220089093377</v>
      </c>
      <c r="J7" s="25"/>
    </row>
    <row r="8" spans="1:16" x14ac:dyDescent="0.25">
      <c r="A8" s="12">
        <v>2005</v>
      </c>
      <c r="B8" s="13">
        <v>23425</v>
      </c>
      <c r="C8" s="14">
        <f t="shared" si="0"/>
        <v>0.14480500439839702</v>
      </c>
      <c r="F8" s="16" t="s">
        <v>19</v>
      </c>
      <c r="G8" s="16">
        <f>SUM(B20:B22)</f>
        <v>419181</v>
      </c>
      <c r="H8" s="16">
        <f t="shared" si="1"/>
        <v>74141</v>
      </c>
      <c r="I8" s="17">
        <f t="shared" si="2"/>
        <v>0.21487653605379087</v>
      </c>
      <c r="J8" s="25"/>
    </row>
    <row r="9" spans="1:16" x14ac:dyDescent="0.25">
      <c r="A9" s="12">
        <v>2006</v>
      </c>
      <c r="B9" s="13">
        <v>28487</v>
      </c>
      <c r="C9" s="14">
        <f t="shared" si="0"/>
        <v>0.21609391675560299</v>
      </c>
      <c r="F9" s="16" t="s">
        <v>20</v>
      </c>
      <c r="G9" s="16">
        <f>SUM(B23:B25)</f>
        <v>602758</v>
      </c>
      <c r="H9" s="16">
        <f t="shared" si="1"/>
        <v>183577</v>
      </c>
      <c r="I9" s="17">
        <f t="shared" si="2"/>
        <v>0.43794208229857745</v>
      </c>
      <c r="J9" s="25"/>
    </row>
    <row r="10" spans="1:16" x14ac:dyDescent="0.25">
      <c r="A10" s="12">
        <v>2007</v>
      </c>
      <c r="B10" s="13">
        <v>32874</v>
      </c>
      <c r="C10" s="14">
        <f t="shared" si="0"/>
        <v>0.15400007020746306</v>
      </c>
      <c r="F10" s="16" t="s">
        <v>21</v>
      </c>
      <c r="G10" s="16">
        <f>SUM(B26:B28)</f>
        <v>896340</v>
      </c>
      <c r="H10" s="16">
        <f t="shared" si="1"/>
        <v>293582</v>
      </c>
      <c r="I10" s="17">
        <f t="shared" si="2"/>
        <v>0.48706446036386081</v>
      </c>
      <c r="J10" s="25"/>
    </row>
    <row r="11" spans="1:16" x14ac:dyDescent="0.25">
      <c r="A11" s="12">
        <v>2008</v>
      </c>
      <c r="B11" s="13">
        <v>35376</v>
      </c>
      <c r="C11" s="14">
        <f t="shared" si="0"/>
        <v>7.6108778974265379E-2</v>
      </c>
      <c r="F11" s="4"/>
    </row>
    <row r="12" spans="1:16" x14ac:dyDescent="0.25">
      <c r="A12" s="12">
        <v>2009</v>
      </c>
      <c r="B12" s="13">
        <v>41518</v>
      </c>
      <c r="C12" s="14">
        <f t="shared" si="0"/>
        <v>0.17362053369516056</v>
      </c>
      <c r="F12" s="4"/>
    </row>
    <row r="13" spans="1:16" x14ac:dyDescent="0.25">
      <c r="A13" s="12">
        <v>2010</v>
      </c>
      <c r="B13" s="13">
        <v>72244</v>
      </c>
      <c r="C13" s="14">
        <f t="shared" si="0"/>
        <v>0.74006455031552576</v>
      </c>
      <c r="F13" s="4"/>
    </row>
    <row r="14" spans="1:16" x14ac:dyDescent="0.25">
      <c r="A14" s="12">
        <v>2011</v>
      </c>
      <c r="B14" s="13">
        <v>76968</v>
      </c>
      <c r="C14" s="14">
        <f t="shared" si="0"/>
        <v>6.5389513315984721E-2</v>
      </c>
      <c r="F14" s="4"/>
    </row>
    <row r="15" spans="1:16" x14ac:dyDescent="0.25">
      <c r="A15" s="12">
        <v>2012</v>
      </c>
      <c r="B15" s="13">
        <v>81339</v>
      </c>
      <c r="C15" s="14">
        <f t="shared" si="0"/>
        <v>5.6789834736513875E-2</v>
      </c>
      <c r="F15" s="4"/>
    </row>
    <row r="16" spans="1:16" x14ac:dyDescent="0.25">
      <c r="A16" s="12">
        <v>2013</v>
      </c>
      <c r="B16" s="13">
        <v>94686</v>
      </c>
      <c r="C16" s="14">
        <f t="shared" si="0"/>
        <v>0.16409102644487883</v>
      </c>
      <c r="F16" s="4"/>
    </row>
    <row r="17" spans="1:4" x14ac:dyDescent="0.25">
      <c r="A17" s="12">
        <v>2014</v>
      </c>
      <c r="B17" s="13">
        <v>110552</v>
      </c>
      <c r="C17" s="14">
        <f t="shared" si="0"/>
        <v>0.16756437065669688</v>
      </c>
    </row>
    <row r="18" spans="1:4" x14ac:dyDescent="0.25">
      <c r="A18" s="12">
        <v>2015</v>
      </c>
      <c r="B18" s="13">
        <v>114345</v>
      </c>
      <c r="C18" s="14">
        <f t="shared" si="0"/>
        <v>3.4309646139373325E-2</v>
      </c>
    </row>
    <row r="19" spans="1:4" x14ac:dyDescent="0.25">
      <c r="A19" s="12">
        <v>2016</v>
      </c>
      <c r="B19" s="13">
        <v>120143</v>
      </c>
      <c r="C19" s="14">
        <f t="shared" si="0"/>
        <v>5.0706196160741616E-2</v>
      </c>
    </row>
    <row r="20" spans="1:4" x14ac:dyDescent="0.25">
      <c r="A20" s="12">
        <v>2017</v>
      </c>
      <c r="B20" s="13">
        <v>124359</v>
      </c>
      <c r="C20" s="14">
        <f t="shared" si="0"/>
        <v>3.5091515943500663E-2</v>
      </c>
    </row>
    <row r="21" spans="1:4" x14ac:dyDescent="0.25">
      <c r="A21" s="12">
        <v>2018</v>
      </c>
      <c r="B21" s="13">
        <v>137605</v>
      </c>
      <c r="C21" s="14">
        <f t="shared" si="0"/>
        <v>0.10651420484243199</v>
      </c>
    </row>
    <row r="22" spans="1:4" x14ac:dyDescent="0.25">
      <c r="A22" s="12">
        <v>2019</v>
      </c>
      <c r="B22" s="13">
        <v>157217</v>
      </c>
      <c r="C22" s="14">
        <f t="shared" si="0"/>
        <v>0.14252389084698958</v>
      </c>
    </row>
    <row r="23" spans="1:4" x14ac:dyDescent="0.25">
      <c r="A23" s="18" t="s">
        <v>2</v>
      </c>
      <c r="B23" s="19">
        <v>173913</v>
      </c>
      <c r="C23" s="20">
        <f t="shared" si="0"/>
        <v>0.10619716697303727</v>
      </c>
      <c r="D23" s="24" t="s">
        <v>9</v>
      </c>
    </row>
    <row r="24" spans="1:4" x14ac:dyDescent="0.25">
      <c r="A24" s="18" t="s">
        <v>3</v>
      </c>
      <c r="B24" s="19">
        <v>199046</v>
      </c>
      <c r="C24" s="20">
        <f>+(B24-B23)/B23</f>
        <v>0.14451478612869653</v>
      </c>
      <c r="D24" s="24"/>
    </row>
    <row r="25" spans="1:4" x14ac:dyDescent="0.25">
      <c r="A25" s="18" t="s">
        <v>4</v>
      </c>
      <c r="B25" s="19">
        <v>229799</v>
      </c>
      <c r="C25" s="20">
        <f>+(B25-B24)/B24</f>
        <v>0.15450197441797373</v>
      </c>
      <c r="D25" s="24"/>
    </row>
    <row r="26" spans="1:4" x14ac:dyDescent="0.25">
      <c r="A26" s="18" t="s">
        <v>5</v>
      </c>
      <c r="B26" s="19">
        <v>270677</v>
      </c>
      <c r="C26" s="20">
        <f>+(B26-B25)/B25</f>
        <v>0.17788589158351428</v>
      </c>
      <c r="D26" s="24"/>
    </row>
    <row r="27" spans="1:4" x14ac:dyDescent="0.25">
      <c r="A27" s="18" t="s">
        <v>6</v>
      </c>
      <c r="B27" s="19">
        <v>294566</v>
      </c>
      <c r="C27" s="20">
        <f>+(B27-B26)/B26</f>
        <v>8.825648281900568E-2</v>
      </c>
      <c r="D27" s="24"/>
    </row>
    <row r="28" spans="1:4" x14ac:dyDescent="0.25">
      <c r="A28" s="18" t="s">
        <v>7</v>
      </c>
      <c r="B28" s="19">
        <v>331097</v>
      </c>
      <c r="C28" s="20">
        <f>+(B28-B27)/B27</f>
        <v>0.12401634947685748</v>
      </c>
      <c r="D28" s="24"/>
    </row>
  </sheetData>
  <mergeCells count="4">
    <mergeCell ref="A1:C1"/>
    <mergeCell ref="F1:I1"/>
    <mergeCell ref="J4:J10"/>
    <mergeCell ref="D23:D28"/>
  </mergeCells>
  <pageMargins left="0.7" right="0.7" top="0.48" bottom="0.53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Chart1</vt:lpstr>
      <vt:lpstr>Chart2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Maharaj_Arjunan</dc:creator>
  <cp:lastModifiedBy>Shane Naicker</cp:lastModifiedBy>
  <cp:lastPrinted>2021-08-13T19:53:12Z</cp:lastPrinted>
  <dcterms:created xsi:type="dcterms:W3CDTF">2020-08-26T06:44:24Z</dcterms:created>
  <dcterms:modified xsi:type="dcterms:W3CDTF">2025-08-25T07:56:11Z</dcterms:modified>
</cp:coreProperties>
</file>