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nfs02\data\NetworkShares\CAO-IT\2025 AGM\1. Workload Statistics\Copy - SM\"/>
    </mc:Choice>
  </mc:AlternateContent>
  <xr:revisionPtr revIDLastSave="0" documentId="13_ncr:1_{1076ACBC-745B-4651-B4E3-664C8A16B24C}" xr6:coauthVersionLast="47" xr6:coauthVersionMax="47" xr10:uidLastSave="{00000000-0000-0000-0000-000000000000}"/>
  <bookViews>
    <workbookView xWindow="28680" yWindow="-120" windowWidth="29040" windowHeight="15840" activeTab="1" xr2:uid="{861C3E31-4E9B-4904-B644-93256D1A1BD9}"/>
  </bookViews>
  <sheets>
    <sheet name="Data" sheetId="1" r:id="rId1"/>
    <sheet name="Chart" sheetId="3" r:id="rId2"/>
    <sheet name="Chart1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  <c r="C10" i="1"/>
  <c r="G38" i="1"/>
  <c r="F35" i="1"/>
  <c r="G35" i="1"/>
  <c r="H35" i="1" s="1"/>
  <c r="G25" i="1" l="1"/>
  <c r="G22" i="1"/>
  <c r="G19" i="1"/>
  <c r="G6" i="1" l="1"/>
  <c r="F6" i="1"/>
  <c r="G32" i="1"/>
  <c r="G16" i="1"/>
  <c r="H6" i="1" l="1"/>
  <c r="B10" i="1"/>
  <c r="F38" i="1"/>
  <c r="B17" i="1"/>
  <c r="F32" i="1"/>
  <c r="F25" i="1"/>
  <c r="F22" i="1"/>
  <c r="F19" i="1"/>
  <c r="F16" i="1"/>
  <c r="G9" i="1"/>
  <c r="G40" i="1" s="1"/>
  <c r="F9" i="1"/>
  <c r="H9" i="1" s="1"/>
  <c r="H38" i="1" l="1"/>
  <c r="B18" i="1" s="1"/>
  <c r="H32" i="1"/>
  <c r="B16" i="1" s="1"/>
  <c r="H22" i="1"/>
  <c r="B14" i="1" s="1"/>
  <c r="H19" i="1"/>
  <c r="B13" i="1" s="1"/>
  <c r="H16" i="1"/>
  <c r="B12" i="1" s="1"/>
  <c r="F40" i="1"/>
  <c r="H25" i="1"/>
  <c r="B15" i="1" s="1"/>
  <c r="B5" i="1"/>
  <c r="B6" i="1"/>
  <c r="B7" i="1" l="1"/>
  <c r="C6" i="1" s="1"/>
  <c r="B11" i="1"/>
  <c r="B19" i="1" s="1"/>
  <c r="C5" i="1" l="1"/>
</calcChain>
</file>

<file path=xl/sharedStrings.xml><?xml version="1.0" encoding="utf-8"?>
<sst xmlns="http://schemas.openxmlformats.org/spreadsheetml/2006/main" count="38" uniqueCount="37">
  <si>
    <t>SUMMARY DATA (Used in Chart)</t>
  </si>
  <si>
    <t>Messages Delivery Method</t>
  </si>
  <si>
    <t>Number Sent</t>
  </si>
  <si>
    <t>Messages sent by email</t>
  </si>
  <si>
    <t>Messages sent by SMS</t>
  </si>
  <si>
    <t>Messages Category</t>
  </si>
  <si>
    <t>Offer Messages Sent</t>
  </si>
  <si>
    <t>Detailed Data</t>
  </si>
  <si>
    <t>Email (E)</t>
  </si>
  <si>
    <t>SMS(S)</t>
  </si>
  <si>
    <t>MESSAGE ACKNOWLEDGEMENT REMINDER - LCR</t>
  </si>
  <si>
    <t>MESSAGE PAYMENTOUTSTANDING - LCR</t>
  </si>
  <si>
    <t>MESSAGE VALIDPAYMENT - LCR</t>
  </si>
  <si>
    <t>MESSAGE INVALIDPAYMENT - LCR</t>
  </si>
  <si>
    <t>MESSAGE NOPAYMENT</t>
  </si>
  <si>
    <t>MESSAGE NOPAYMENT - LCR</t>
  </si>
  <si>
    <t>MESSAGE COMPROCESSED - LCR</t>
  </si>
  <si>
    <t>MESSAGE WEBCOMSUBMITTED - LCR</t>
  </si>
  <si>
    <t>MESSAGE OFFER - LCR</t>
  </si>
  <si>
    <t>MESSAGE INTERVIEW/TEST - LCR</t>
  </si>
  <si>
    <t>MESSAGE LATEAPPLICATION - LCR</t>
  </si>
  <si>
    <t>MESSAGE REGRETOTHER - LCR</t>
  </si>
  <si>
    <t>MESSAGE OFFERWITHDRAWN - LCR</t>
  </si>
  <si>
    <t>MESSAGE UNSUCCESSFUL - LCR</t>
  </si>
  <si>
    <t>MESSAGE PAYMENT REMINDER (BULK - Adhoc)</t>
  </si>
  <si>
    <t>MESSAGE ON REQUEST (from institutions)</t>
  </si>
  <si>
    <t>Message Name/Type</t>
  </si>
  <si>
    <t>MESSAGE OTHER (Competitions, adhoc, etc)</t>
  </si>
  <si>
    <t>Valid Payment Messages Sent</t>
  </si>
  <si>
    <t>Acknowledgement Reminder Messages Sent</t>
  </si>
  <si>
    <t>Payment Outstanding Messages Sent</t>
  </si>
  <si>
    <t>COM Processed Messages Sent</t>
  </si>
  <si>
    <t>Web COM Submitted Messages Sent</t>
  </si>
  <si>
    <t>Other Selection Decisions Messages Sent</t>
  </si>
  <si>
    <t>Messages sent on request from Institutions</t>
  </si>
  <si>
    <t>Other Messages Sent (Competitions, adhoc, etc)</t>
  </si>
  <si>
    <t>Message Communication Stats (2025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</si>
</sst>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0.0%"/>
    <numFmt numFmtId="166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0" fillId="0" borderId="1" xfId="0" applyNumberFormat="1" applyBorder="1"/>
    <xf numFmtId="164" fontId="0" fillId="4" borderId="1" xfId="0" applyNumberFormat="1" applyFill="1" applyBorder="1"/>
    <xf numFmtId="10" fontId="0" fillId="0" borderId="0" xfId="0" applyNumberFormat="1"/>
    <xf numFmtId="164" fontId="0" fillId="0" borderId="0" xfId="0" applyNumberFormat="1"/>
    <xf numFmtId="164" fontId="1" fillId="0" borderId="1" xfId="0" applyNumberFormat="1" applyFont="1" applyBorder="1"/>
    <xf numFmtId="165" fontId="1" fillId="0" borderId="0" xfId="0" applyNumberFormat="1" applyFont="1"/>
    <xf numFmtId="165" fontId="0" fillId="0" borderId="0" xfId="0" applyNumberFormat="1"/>
    <xf numFmtId="164" fontId="0" fillId="5" borderId="1" xfId="0" applyNumberFormat="1" applyFill="1" applyBorder="1"/>
    <xf numFmtId="164" fontId="0" fillId="6" borderId="1" xfId="0" applyNumberFormat="1" applyFill="1" applyBorder="1"/>
    <xf numFmtId="164" fontId="0" fillId="7" borderId="1" xfId="0" applyNumberFormat="1" applyFill="1" applyBorder="1"/>
    <xf numFmtId="164" fontId="0" fillId="8" borderId="1" xfId="0" applyNumberFormat="1" applyFill="1" applyBorder="1"/>
    <xf numFmtId="164" fontId="1" fillId="0" borderId="2" xfId="0" applyNumberFormat="1" applyFont="1" applyBorder="1"/>
    <xf numFmtId="0" fontId="0" fillId="0" borderId="1" xfId="0" applyBorder="1"/>
    <xf numFmtId="164" fontId="0" fillId="5" borderId="0" xfId="0" applyNumberFormat="1" applyFill="1"/>
    <xf numFmtId="164" fontId="0" fillId="6" borderId="0" xfId="0" applyNumberFormat="1" applyFill="1"/>
    <xf numFmtId="164" fontId="0" fillId="7" borderId="0" xfId="0" applyNumberFormat="1" applyFill="1"/>
    <xf numFmtId="164" fontId="0" fillId="8" borderId="0" xfId="0" applyNumberFormat="1" applyFill="1"/>
    <xf numFmtId="164" fontId="1" fillId="4" borderId="1" xfId="0" applyNumberFormat="1" applyFont="1" applyFill="1" applyBorder="1"/>
    <xf numFmtId="166" fontId="0" fillId="0" borderId="1" xfId="0" applyNumberFormat="1" applyBorder="1"/>
    <xf numFmtId="164" fontId="0" fillId="0" borderId="3" xfId="0" applyNumberFormat="1" applyBorder="1"/>
    <xf numFmtId="164" fontId="0" fillId="9" borderId="0" xfId="0" applyNumberFormat="1" applyFill="1"/>
    <xf numFmtId="164" fontId="0" fillId="9" borderId="1" xfId="0" applyNumberFormat="1" applyFill="1" applyBorder="1"/>
    <xf numFmtId="164" fontId="0" fillId="10" borderId="1" xfId="0" applyNumberFormat="1" applyFill="1" applyBorder="1"/>
    <xf numFmtId="164" fontId="1" fillId="10" borderId="1" xfId="0" applyNumberFormat="1" applyFont="1" applyFill="1" applyBorder="1"/>
    <xf numFmtId="164" fontId="0" fillId="11" borderId="1" xfId="0" applyNumberFormat="1" applyFill="1" applyBorder="1"/>
    <xf numFmtId="164" fontId="0" fillId="11" borderId="0" xfId="0" applyNumberFormat="1" applyFill="1"/>
    <xf numFmtId="164" fontId="0" fillId="12" borderId="1" xfId="0" applyNumberFormat="1" applyFill="1" applyBorder="1"/>
    <xf numFmtId="164" fontId="0" fillId="12" borderId="0" xfId="0" applyNumberFormat="1" applyFill="1"/>
    <xf numFmtId="164" fontId="1" fillId="0" borderId="0" xfId="0" applyNumberFormat="1" applyFont="1" applyAlignment="1">
      <alignment horizontal="center"/>
    </xf>
    <xf numFmtId="164" fontId="0" fillId="13" borderId="0" xfId="0" applyNumberFormat="1" applyFill="1"/>
    <xf numFmtId="164" fontId="0" fillId="13" borderId="1" xfId="0" applyNumberFormat="1" applyFill="1" applyBorder="1"/>
    <xf numFmtId="164" fontId="0" fillId="14" borderId="1" xfId="0" applyNumberFormat="1" applyFill="1" applyBorder="1"/>
    <xf numFmtId="164" fontId="0" fillId="14" borderId="0" xfId="0" applyNumberFormat="1" applyFill="1"/>
    <xf numFmtId="164" fontId="1" fillId="0" borderId="0" xfId="0" applyNumberFormat="1" applyFont="1"/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/>
    </xf>
    <xf numFmtId="164" fontId="0" fillId="15" borderId="1" xfId="0" applyNumberFormat="1" applyFill="1" applyBorder="1"/>
    <xf numFmtId="3" fontId="0" fillId="0" borderId="1" xfId="0" applyNumberFormat="1" applyBorder="1"/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FF"/>
      <color rgb="FFFFCE43"/>
      <color rgb="FFFFCCFF"/>
      <color rgb="FFFF47FF"/>
      <color rgb="FF9999FF"/>
      <color rgb="FFBDBD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Message</a:t>
            </a:r>
            <a:r>
              <a:rPr lang="en-ZA" sz="2000" b="1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Communication Stats </a:t>
            </a:r>
          </a:p>
          <a:p>
            <a:pPr>
              <a:defRPr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  <a:endParaRPr lang="en-ZA" sz="1800" b="1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ZA"/>
        </a:p>
      </c:txPr>
    </c:title>
    <c:autoTitleDeleted val="0"/>
    <c:plotArea>
      <c:layout>
        <c:manualLayout>
          <c:layoutTarget val="inner"/>
          <c:xMode val="edge"/>
          <c:yMode val="edge"/>
          <c:x val="0.30589908340263428"/>
          <c:y val="0.21708263739759803"/>
          <c:w val="0.41201599567437275"/>
          <c:h val="0.56751515151515153"/>
        </c:manualLayout>
      </c:layout>
      <c:doughnutChart>
        <c:varyColors val="1"/>
        <c:ser>
          <c:idx val="0"/>
          <c:order val="0"/>
          <c:spPr>
            <a:ln w="3175">
              <a:noFill/>
            </a:ln>
          </c:spPr>
          <c:explosion val="1"/>
          <c:dPt>
            <c:idx val="0"/>
            <c:bubble3D val="0"/>
            <c:spPr>
              <a:solidFill>
                <a:srgbClr val="FFC000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CD-45B1-BE8E-3F1967C5F122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CD-45B1-BE8E-3F1967C5F122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CD-45B1-BE8E-3F1967C5F122}"/>
              </c:ext>
            </c:extLst>
          </c:dPt>
          <c:dPt>
            <c:idx val="3"/>
            <c:bubble3D val="0"/>
            <c:spPr>
              <a:solidFill>
                <a:srgbClr val="FF47FF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CD-45B1-BE8E-3F1967C5F122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CD-45B1-BE8E-3F1967C5F122}"/>
              </c:ext>
            </c:extLst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7CD-45B1-BE8E-3F1967C5F122}"/>
              </c:ext>
            </c:extLst>
          </c:dPt>
          <c:dPt>
            <c:idx val="6"/>
            <c:bubble3D val="0"/>
            <c:explosion val="5"/>
            <c:spPr>
              <a:solidFill>
                <a:srgbClr val="9999FF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7CD-45B1-BE8E-3F1967C5F122}"/>
              </c:ext>
            </c:extLst>
          </c:dPt>
          <c:dPt>
            <c:idx val="7"/>
            <c:bubble3D val="0"/>
            <c:spPr>
              <a:solidFill>
                <a:srgbClr val="33CCFF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7CD-45B1-BE8E-3F1967C5F122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7CD-45B1-BE8E-3F1967C5F122}"/>
              </c:ext>
            </c:extLst>
          </c:dPt>
          <c:dLbls>
            <c:dLbl>
              <c:idx val="0"/>
              <c:layout>
                <c:manualLayout>
                  <c:x val="0.17746666480349957"/>
                  <c:y val="-9.6969696969696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3BF60575-4CE0-4CB7-912D-89A232DA65AE}" type="CELLRANG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 b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, </a:t>
                    </a:r>
                    <a:fld id="{072523AC-E94E-4EA1-95EA-D082935E0433}" type="CATEGORYNAM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 b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, </a:t>
                    </a:r>
                    <a:fld id="{0609BD98-019C-4E6D-B865-9592DE2029E2}" type="VALU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 b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rgbClr val="FFCE4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7CD-45B1-BE8E-3F1967C5F122}"/>
                </c:ext>
              </c:extLst>
            </c:dLbl>
            <c:dLbl>
              <c:idx val="1"/>
              <c:layout>
                <c:manualLayout>
                  <c:x val="0.19359999796745397"/>
                  <c:y val="-1.010101010101010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2C4EF7DF-0C5E-4837-996C-1A3E6033ABD9}" type="CELLRAN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5EA84B69-F96F-4FD0-93EF-01992A646B90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ECBB0D72-A758-422F-B187-BA2F0A7A49E1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7CD-45B1-BE8E-3F1967C5F122}"/>
                </c:ext>
              </c:extLst>
            </c:dLbl>
            <c:dLbl>
              <c:idx val="2"/>
              <c:layout>
                <c:manualLayout>
                  <c:x val="-2.6399999722834595E-2"/>
                  <c:y val="-6.06060606060606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BE1907F6-ED4D-4E22-AC03-9300E7C61CB4}" type="CELLRAN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BBBA3367-0A9D-4A54-86C7-5111DCD663EB}" type="CATEGORYNAM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C20D3343-FAA9-43B1-BDED-5A5D36D71897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7CD-45B1-BE8E-3F1967C5F122}"/>
                </c:ext>
              </c:extLst>
            </c:dLbl>
            <c:dLbl>
              <c:idx val="3"/>
              <c:layout>
                <c:manualLayout>
                  <c:x val="-0.16573333159335085"/>
                  <c:y val="0.1696969696969695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D6423CA1-51E7-4F25-AFCE-2231A26C332F}" type="CELLRAN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66C62969-E17B-4F7F-BFA2-282151C12871}" type="CATEGORYNAM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B25AD602-B21E-4400-A2EB-E486EFF3A6DC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rgbClr val="FF47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7CD-45B1-BE8E-3F1967C5F122}"/>
                </c:ext>
              </c:extLst>
            </c:dLbl>
            <c:dLbl>
              <c:idx val="4"/>
              <c:layout>
                <c:manualLayout>
                  <c:x val="-0.22146666434155732"/>
                  <c:y val="6.86868686868686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A6E44D87-0EEB-4C6F-8A47-F53C49BCC3D5}" type="CELLRAN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C6008C7C-1426-4FC6-A98B-CD79925FF619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0E25B048-ACA2-4BEE-9331-0175DDF18149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solidFill>
                  <a:srgbClr val="FFCC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7CD-45B1-BE8E-3F1967C5F122}"/>
                </c:ext>
              </c:extLst>
            </c:dLbl>
            <c:dLbl>
              <c:idx val="5"/>
              <c:layout>
                <c:manualLayout>
                  <c:x val="-0.23173333090043746"/>
                  <c:y val="-3.23232323232323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42B4E70B-4593-4899-9044-D14299C29DA2}" type="CELLRAN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B1C9FB40-CA24-424E-AEFF-F99730EEE7CF}" type="CATEGORYNAM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BC8D9B39-EB24-41F0-B27B-E130BC3FF715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7CD-45B1-BE8E-3F1967C5F122}"/>
                </c:ext>
              </c:extLst>
            </c:dLbl>
            <c:dLbl>
              <c:idx val="6"/>
              <c:layout>
                <c:manualLayout>
                  <c:x val="-1.4666666512685915E-3"/>
                  <c:y val="1.41415732124393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7EE1E464-88B3-4D4C-8566-7A8AC2A37D1A}" type="CELLRAN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C7C13D91-CBD6-4955-A8A7-264E5E7BA1A2}" type="CATEGORYNAM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3DE39047-471D-4114-A3BC-8038C1649507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98194094507149"/>
                      <c:h val="0.1486768472122802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7CD-45B1-BE8E-3F1967C5F122}"/>
                </c:ext>
              </c:extLst>
            </c:dLbl>
            <c:dLbl>
              <c:idx val="7"/>
              <c:layout>
                <c:manualLayout>
                  <c:x val="-0.22439999764409452"/>
                  <c:y val="-0.12929284975741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43C9B89B-C102-49E7-B5B9-9D842B1C41B1}" type="CELLRAN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62B2A07D-7636-42BD-9761-5379F70E610C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BD896C0B-306A-499C-8176-18C3691C9949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solidFill>
                  <a:srgbClr val="33CC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073272125214989"/>
                      <c:h val="7.190917044460350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7CD-45B1-BE8E-3F1967C5F122}"/>
                </c:ext>
              </c:extLst>
            </c:dLbl>
            <c:dLbl>
              <c:idx val="8"/>
              <c:layout>
                <c:manualLayout>
                  <c:x val="0"/>
                  <c:y val="1.010101010101010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21211C65-68EA-4845-BCB7-8413758D0B5C}" type="CELLRAN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025E81E2-1458-40FF-9ADA-168D5B173EC3}" type="CATEGORYNAM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A90D1DE6-4E7A-44A5-8004-6402F4B6204A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7CD-45B1-BE8E-3F1967C5F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Data!$A$10:$A$18</c:f>
              <c:strCache>
                <c:ptCount val="9"/>
                <c:pt idx="0">
                  <c:v>Valid Payment Messages Sent</c:v>
                </c:pt>
                <c:pt idx="1">
                  <c:v>Acknowledgement Reminder Messages Sent</c:v>
                </c:pt>
                <c:pt idx="2">
                  <c:v>Payment Outstanding Messages Sent</c:v>
                </c:pt>
                <c:pt idx="3">
                  <c:v>COM Processed Messages Sent</c:v>
                </c:pt>
                <c:pt idx="4">
                  <c:v>Web COM Submitted Messages Sent</c:v>
                </c:pt>
                <c:pt idx="5">
                  <c:v>Offer Messages Sent</c:v>
                </c:pt>
                <c:pt idx="6">
                  <c:v>Other Selection Decisions Messages Sent</c:v>
                </c:pt>
                <c:pt idx="7">
                  <c:v>Messages sent on request from Institutions</c:v>
                </c:pt>
                <c:pt idx="8">
                  <c:v>Other Messages Sent (Competitions, adhoc, etc)</c:v>
                </c:pt>
              </c:strCache>
            </c:strRef>
          </c:cat>
          <c:val>
            <c:numRef>
              <c:f>Data!$B$10:$B$18</c:f>
              <c:numCache>
                <c:formatCode>#,##0;[Red]#,##0</c:formatCode>
                <c:ptCount val="9"/>
                <c:pt idx="0">
                  <c:v>238248</c:v>
                </c:pt>
                <c:pt idx="1">
                  <c:v>170663</c:v>
                </c:pt>
                <c:pt idx="2">
                  <c:v>3781099</c:v>
                </c:pt>
                <c:pt idx="3">
                  <c:v>43628</c:v>
                </c:pt>
                <c:pt idx="4">
                  <c:v>50185</c:v>
                </c:pt>
                <c:pt idx="5">
                  <c:v>73969</c:v>
                </c:pt>
                <c:pt idx="6">
                  <c:v>1538767</c:v>
                </c:pt>
                <c:pt idx="7">
                  <c:v>67510</c:v>
                </c:pt>
                <c:pt idx="8">
                  <c:v>2084761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Data!$C$10:$C$18</c15:f>
                <c15:dlblRangeCache>
                  <c:ptCount val="9"/>
                  <c:pt idx="0">
                    <c:v>2.96%</c:v>
                  </c:pt>
                  <c:pt idx="1">
                    <c:v>2.12%</c:v>
                  </c:pt>
                  <c:pt idx="2">
                    <c:v>46.98%</c:v>
                  </c:pt>
                  <c:pt idx="3">
                    <c:v>0.54%</c:v>
                  </c:pt>
                  <c:pt idx="4">
                    <c:v>0.62%</c:v>
                  </c:pt>
                  <c:pt idx="5">
                    <c:v>0.92%</c:v>
                  </c:pt>
                  <c:pt idx="6">
                    <c:v>19.12%</c:v>
                  </c:pt>
                  <c:pt idx="7">
                    <c:v>0.84%</c:v>
                  </c:pt>
                  <c:pt idx="8">
                    <c:v>25.90%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67CD-45B1-BE8E-3F1967C5F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8"/>
        <c:holeSize val="39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Messages sent by email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50DAAAB-881E-43B8-B2CC-8A04BF62B3A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</a:p>
                  <a:p>
                    <a:fld id="{C9CF8BEE-63D5-4BAE-BC55-57D863CA2D70}" type="SERIESNAME">
                      <a:rPr lang="en-US" baseline="0"/>
                      <a:pPr/>
                      <a:t>[SERIES NAME]</a:t>
                    </a:fld>
                    <a:r>
                      <a:rPr lang="en-US" baseline="0"/>
                      <a:t>, </a:t>
                    </a:r>
                    <a:fld id="{0808A5A7-B4AC-4CF0-8E48-DD9090969A7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67E-47D3-8598-9D2B808B4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Data!$B$5</c:f>
              <c:numCache>
                <c:formatCode>#,##0;[Red]#,##0</c:formatCode>
                <c:ptCount val="1"/>
                <c:pt idx="0">
                  <c:v>7853326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Data!$C$6</c15:f>
                <c15:dlblRangeCache>
                  <c:ptCount val="1"/>
                  <c:pt idx="0">
                    <c:v>2.43%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67E-47D3-8598-9D2B808B4BA3}"/>
            </c:ext>
          </c:extLst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Messages sent by SMS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1369937-3F8E-4E19-A851-DEBAE203D33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</a:p>
                  <a:p>
                    <a:fld id="{78F9641D-1D8C-430C-AA12-7BD369065F53}" type="SERIESNAME">
                      <a:rPr lang="en-US" baseline="0"/>
                      <a:pPr/>
                      <a:t>[SERIES NAME]</a:t>
                    </a:fld>
                    <a:r>
                      <a:rPr lang="en-US" baseline="0"/>
                      <a:t>, </a:t>
                    </a:r>
                    <a:fld id="{6532F188-CD24-45E5-8B03-90BDD0710EA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67E-47D3-8598-9D2B808B4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Data!$B$6</c:f>
              <c:numCache>
                <c:formatCode>#,##0;[Red]#,##0</c:formatCode>
                <c:ptCount val="1"/>
                <c:pt idx="0">
                  <c:v>195504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Data!$C$5:$C$6</c15:f>
                <c15:dlblRangeCache>
                  <c:ptCount val="2"/>
                  <c:pt idx="0">
                    <c:v>97.57%</c:v>
                  </c:pt>
                  <c:pt idx="1">
                    <c:v>2.43%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F67E-47D3-8598-9D2B808B4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659294416"/>
        <c:axId val="659293696"/>
      </c:barChart>
      <c:catAx>
        <c:axId val="65929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59293696"/>
        <c:crosses val="autoZero"/>
        <c:auto val="1"/>
        <c:lblAlgn val="ctr"/>
        <c:lblOffset val="100"/>
        <c:noMultiLvlLbl val="0"/>
      </c:catAx>
      <c:valAx>
        <c:axId val="65929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5929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F7240A6-1C38-4326-BDA4-4CD32EC38AA1}">
  <sheetPr/>
  <sheetViews>
    <sheetView tabSelected="1"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253642-9BCC-4BD8-A251-3C2A2469E9BF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D5B1E6-8B3A-4594-BCD5-73597FA0C9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</cdr:x>
      <cdr:y>0.89256</cdr:y>
    </cdr:from>
    <cdr:to>
      <cdr:x>0.85322</cdr:x>
      <cdr:y>0.99258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CE973CDD-D7C6-0EEE-B665-68261FDF0F3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3295" y="5611091"/>
          <a:ext cx="7344800" cy="62873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0.854</cdr:x>
      <cdr:y>0.89394</cdr:y>
    </cdr:from>
    <cdr:to>
      <cdr:x>0.994</cdr:x>
      <cdr:y>0.99311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FFD4690-6E23-8DD5-4F10-1579C5FCED86}"/>
            </a:ext>
          </a:extLst>
        </cdr:cNvPr>
        <cdr:cNvSpPr txBox="1"/>
      </cdr:nvSpPr>
      <cdr:spPr>
        <a:xfrm xmlns:a="http://schemas.openxmlformats.org/drawingml/2006/main">
          <a:off x="7394864" y="5619750"/>
          <a:ext cx="1212272" cy="623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 kern="1200"/>
        </a:p>
      </cdr:txBody>
    </cdr:sp>
  </cdr:relSizeAnchor>
  <cdr:relSizeAnchor xmlns:cdr="http://schemas.openxmlformats.org/drawingml/2006/chartDrawing">
    <cdr:from>
      <cdr:x>0.853</cdr:x>
      <cdr:y>0.89256</cdr:y>
    </cdr:from>
    <cdr:to>
      <cdr:x>0.996</cdr:x>
      <cdr:y>0.99174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3E1A8F8A-1479-2C86-8542-1FB85D3203E2}"/>
            </a:ext>
          </a:extLst>
        </cdr:cNvPr>
        <cdr:cNvSpPr txBox="1"/>
      </cdr:nvSpPr>
      <cdr:spPr>
        <a:xfrm xmlns:a="http://schemas.openxmlformats.org/drawingml/2006/main">
          <a:off x="7386205" y="5611091"/>
          <a:ext cx="1238250" cy="623453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ZA" sz="1000" b="1" kern="12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Total Messages Sent:</a:t>
          </a:r>
        </a:p>
        <a:p xmlns:a="http://schemas.openxmlformats.org/drawingml/2006/main">
          <a:pPr algn="ctr"/>
          <a:r>
            <a:rPr lang="en-ZA" sz="1000" b="1" kern="12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8</a:t>
          </a:r>
          <a:r>
            <a:rPr lang="en-ZA" sz="1000" b="1" kern="120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,048,830  </a:t>
          </a:r>
          <a:endParaRPr lang="en-ZA" sz="1000" b="1" kern="12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892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C7C2C5-BC90-FAE0-D2AC-F092D00C3D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D56C9-3F03-400B-840D-68E6D4082C25}">
  <dimension ref="A1:H40"/>
  <sheetViews>
    <sheetView view="pageBreakPreview" zoomScale="60" zoomScaleNormal="100" workbookViewId="0">
      <selection activeCell="B28" sqref="B28"/>
    </sheetView>
  </sheetViews>
  <sheetFormatPr defaultRowHeight="15" x14ac:dyDescent="0.25"/>
  <cols>
    <col min="1" max="1" width="45.42578125" customWidth="1"/>
    <col min="2" max="2" width="36.5703125" customWidth="1"/>
    <col min="3" max="3" width="9.85546875" customWidth="1"/>
    <col min="5" max="5" width="44.140625" bestFit="1" customWidth="1"/>
    <col min="6" max="6" width="13.5703125" customWidth="1"/>
    <col min="7" max="7" width="12.7109375" customWidth="1"/>
    <col min="8" max="8" width="10.85546875" bestFit="1" customWidth="1"/>
    <col min="11" max="11" width="33.28515625" bestFit="1" customWidth="1"/>
  </cols>
  <sheetData>
    <row r="1" spans="1:8" ht="26.25" x14ac:dyDescent="0.25">
      <c r="A1" s="46" t="s">
        <v>36</v>
      </c>
      <c r="B1" s="46"/>
    </row>
    <row r="2" spans="1:8" ht="23.25" x14ac:dyDescent="0.25">
      <c r="A2" s="44" t="s">
        <v>0</v>
      </c>
      <c r="B2" s="44"/>
      <c r="C2" s="1"/>
      <c r="E2" s="45" t="s">
        <v>7</v>
      </c>
      <c r="F2" s="45"/>
      <c r="G2" s="45"/>
      <c r="H2" s="7"/>
    </row>
    <row r="3" spans="1:8" ht="16.5" customHeight="1" x14ac:dyDescent="0.25">
      <c r="A3" s="2"/>
      <c r="B3" s="2"/>
      <c r="C3" s="1"/>
      <c r="E3" s="7"/>
      <c r="F3" s="7"/>
      <c r="G3" s="7"/>
      <c r="H3" s="7"/>
    </row>
    <row r="4" spans="1:8" x14ac:dyDescent="0.25">
      <c r="A4" s="40" t="s">
        <v>1</v>
      </c>
      <c r="B4" s="39" t="s">
        <v>2</v>
      </c>
      <c r="C4" s="3"/>
      <c r="E4" s="41" t="s">
        <v>26</v>
      </c>
      <c r="F4" s="38" t="s">
        <v>8</v>
      </c>
      <c r="G4" s="38" t="s">
        <v>9</v>
      </c>
      <c r="H4" s="7"/>
    </row>
    <row r="5" spans="1:8" x14ac:dyDescent="0.25">
      <c r="A5" s="4" t="s">
        <v>3</v>
      </c>
      <c r="B5" s="5">
        <f>+F40</f>
        <v>7853326</v>
      </c>
      <c r="C5" s="6">
        <f>+B5/B7</f>
        <v>0.9757102585096219</v>
      </c>
      <c r="E5" s="22" t="s">
        <v>12</v>
      </c>
      <c r="F5" s="4">
        <v>238226</v>
      </c>
      <c r="G5" s="4">
        <v>22</v>
      </c>
      <c r="H5" s="7"/>
    </row>
    <row r="6" spans="1:8" x14ac:dyDescent="0.25">
      <c r="A6" s="4" t="s">
        <v>4</v>
      </c>
      <c r="B6" s="26">
        <f>+G40</f>
        <v>195504</v>
      </c>
      <c r="C6" s="6">
        <f>+B6/B7</f>
        <v>2.4289741490378106E-2</v>
      </c>
      <c r="E6" s="32"/>
      <c r="F6" s="8">
        <f t="shared" ref="F6:G6" si="0">SUM(F5:F5)</f>
        <v>238226</v>
      </c>
      <c r="G6" s="8">
        <f t="shared" si="0"/>
        <v>22</v>
      </c>
      <c r="H6" s="33">
        <f>SUM(F6:G6)</f>
        <v>238248</v>
      </c>
    </row>
    <row r="7" spans="1:8" x14ac:dyDescent="0.25">
      <c r="A7" s="7"/>
      <c r="B7" s="8">
        <f>SUM(B5:B6)</f>
        <v>8048830</v>
      </c>
      <c r="C7" s="9"/>
      <c r="E7" s="32"/>
      <c r="F7" s="32"/>
      <c r="G7" s="32"/>
      <c r="H7" s="7"/>
    </row>
    <row r="8" spans="1:8" x14ac:dyDescent="0.25">
      <c r="A8" s="7"/>
      <c r="B8" s="7"/>
      <c r="C8" s="10"/>
      <c r="E8" s="4" t="s">
        <v>10</v>
      </c>
      <c r="F8" s="4">
        <v>170649</v>
      </c>
      <c r="G8" s="4">
        <v>14</v>
      </c>
      <c r="H8" s="7"/>
    </row>
    <row r="9" spans="1:8" x14ac:dyDescent="0.25">
      <c r="A9" s="40" t="s">
        <v>5</v>
      </c>
      <c r="B9" s="39" t="s">
        <v>2</v>
      </c>
      <c r="C9" s="3"/>
      <c r="E9" s="7"/>
      <c r="F9" s="8">
        <f t="shared" ref="F9:G9" si="1">SUM(F8:F8)</f>
        <v>170649</v>
      </c>
      <c r="G9" s="8">
        <f t="shared" si="1"/>
        <v>14</v>
      </c>
      <c r="H9" s="24">
        <f>SUM(F9:G9)</f>
        <v>170663</v>
      </c>
    </row>
    <row r="10" spans="1:8" x14ac:dyDescent="0.25">
      <c r="A10" s="4" t="s">
        <v>28</v>
      </c>
      <c r="B10" s="34">
        <f>+H6</f>
        <v>238248</v>
      </c>
      <c r="C10" s="6">
        <f>+B10/B19</f>
        <v>2.9600327004049035E-2</v>
      </c>
      <c r="E10" s="7"/>
      <c r="F10" s="7"/>
      <c r="G10" s="7"/>
      <c r="H10" s="7"/>
    </row>
    <row r="11" spans="1:8" x14ac:dyDescent="0.25">
      <c r="A11" s="4" t="s">
        <v>29</v>
      </c>
      <c r="B11" s="25">
        <f>+H9</f>
        <v>170663</v>
      </c>
      <c r="C11" s="6">
        <f>+B11/B19</f>
        <v>2.1203454415113749E-2</v>
      </c>
      <c r="E11" s="4" t="s">
        <v>11</v>
      </c>
      <c r="F11" s="4">
        <v>1372800</v>
      </c>
      <c r="G11" s="4">
        <v>63146</v>
      </c>
      <c r="H11" s="7"/>
    </row>
    <row r="12" spans="1:8" x14ac:dyDescent="0.25">
      <c r="A12" s="4" t="s">
        <v>30</v>
      </c>
      <c r="B12" s="11">
        <f>+H16</f>
        <v>3781099</v>
      </c>
      <c r="C12" s="6">
        <f>+B12/B19</f>
        <v>0.46977001626323328</v>
      </c>
      <c r="E12" s="22" t="s">
        <v>13</v>
      </c>
      <c r="F12" s="4">
        <v>6459</v>
      </c>
      <c r="G12" s="4">
        <v>348</v>
      </c>
      <c r="H12" s="7"/>
    </row>
    <row r="13" spans="1:8" x14ac:dyDescent="0.25">
      <c r="A13" s="4" t="s">
        <v>31</v>
      </c>
      <c r="B13" s="12">
        <f>+H19</f>
        <v>43628</v>
      </c>
      <c r="C13" s="6">
        <f>+B13/B19</f>
        <v>5.4204151410826166E-3</v>
      </c>
      <c r="E13" s="22" t="s">
        <v>14</v>
      </c>
      <c r="F13" s="4">
        <v>3</v>
      </c>
      <c r="G13" s="43">
        <v>19</v>
      </c>
      <c r="H13" s="7"/>
    </row>
    <row r="14" spans="1:8" x14ac:dyDescent="0.25">
      <c r="A14" s="16" t="s">
        <v>32</v>
      </c>
      <c r="B14" s="35">
        <f>+H22</f>
        <v>50185</v>
      </c>
      <c r="C14" s="6">
        <f>+B14/B19</f>
        <v>6.2350677054925996E-3</v>
      </c>
      <c r="E14" s="22" t="s">
        <v>15</v>
      </c>
      <c r="F14" s="4">
        <v>305042</v>
      </c>
      <c r="G14" s="4">
        <v>62127</v>
      </c>
      <c r="H14" s="7"/>
    </row>
    <row r="15" spans="1:8" x14ac:dyDescent="0.25">
      <c r="A15" s="4" t="s">
        <v>6</v>
      </c>
      <c r="B15" s="13">
        <f>+H25</f>
        <v>73969</v>
      </c>
      <c r="C15" s="6">
        <f>+B15/B19</f>
        <v>9.1900313461708103E-3</v>
      </c>
      <c r="E15" s="22" t="s">
        <v>24</v>
      </c>
      <c r="F15" s="4">
        <v>1970711</v>
      </c>
      <c r="G15" s="4">
        <v>444</v>
      </c>
      <c r="H15" s="7"/>
    </row>
    <row r="16" spans="1:8" x14ac:dyDescent="0.25">
      <c r="A16" s="4" t="s">
        <v>33</v>
      </c>
      <c r="B16" s="28">
        <f>+H32</f>
        <v>1538767</v>
      </c>
      <c r="C16" s="6">
        <f>+B16/B19</f>
        <v>0.19117896638393406</v>
      </c>
      <c r="E16" s="7"/>
      <c r="F16" s="15">
        <f>SUM(F11:F15)</f>
        <v>3655015</v>
      </c>
      <c r="G16" s="15">
        <f>SUM(G11:G15)</f>
        <v>126084</v>
      </c>
      <c r="H16" s="17">
        <f>SUM(F16:G16)</f>
        <v>3781099</v>
      </c>
    </row>
    <row r="17" spans="1:8" x14ac:dyDescent="0.25">
      <c r="A17" s="16" t="s">
        <v>34</v>
      </c>
      <c r="B17" s="30">
        <f>+H35</f>
        <v>67510</v>
      </c>
      <c r="C17" s="6">
        <f>+B17/B19</f>
        <v>8.3875544644376882E-3</v>
      </c>
      <c r="E17" s="7"/>
      <c r="F17" s="7"/>
      <c r="G17" s="7"/>
      <c r="H17" s="7"/>
    </row>
    <row r="18" spans="1:8" x14ac:dyDescent="0.25">
      <c r="A18" s="4" t="s">
        <v>35</v>
      </c>
      <c r="B18" s="14">
        <f>+H38</f>
        <v>2084761</v>
      </c>
      <c r="C18" s="6">
        <f>+B18/B19</f>
        <v>0.25901416727648613</v>
      </c>
      <c r="E18" s="4" t="s">
        <v>16</v>
      </c>
      <c r="F18" s="42">
        <v>43618</v>
      </c>
      <c r="G18" s="42">
        <v>10</v>
      </c>
      <c r="H18" s="7"/>
    </row>
    <row r="19" spans="1:8" x14ac:dyDescent="0.25">
      <c r="B19" s="15">
        <f>SUM(B10:B18)</f>
        <v>8048830</v>
      </c>
      <c r="E19" s="7"/>
      <c r="F19" s="8">
        <f>SUM(F18:F18)</f>
        <v>43618</v>
      </c>
      <c r="G19" s="8">
        <f>SUM(G18:G18)</f>
        <v>10</v>
      </c>
      <c r="H19" s="18">
        <f>SUM(F19:G19)</f>
        <v>43628</v>
      </c>
    </row>
    <row r="20" spans="1:8" x14ac:dyDescent="0.25">
      <c r="E20" s="7"/>
      <c r="F20" s="7"/>
      <c r="G20" s="7"/>
      <c r="H20" s="7"/>
    </row>
    <row r="21" spans="1:8" x14ac:dyDescent="0.25">
      <c r="E21" s="4" t="s">
        <v>17</v>
      </c>
      <c r="F21" s="4">
        <v>50182</v>
      </c>
      <c r="G21" s="4">
        <v>3</v>
      </c>
      <c r="H21" s="7"/>
    </row>
    <row r="22" spans="1:8" x14ac:dyDescent="0.25">
      <c r="E22" s="7"/>
      <c r="F22" s="8">
        <f>SUM(F21:F21)</f>
        <v>50182</v>
      </c>
      <c r="G22" s="8">
        <f>SUM(G21:G21)</f>
        <v>3</v>
      </c>
      <c r="H22" s="36">
        <f>SUM(F22:G22)</f>
        <v>50185</v>
      </c>
    </row>
    <row r="23" spans="1:8" x14ac:dyDescent="0.25">
      <c r="E23" s="7"/>
      <c r="F23" s="7"/>
      <c r="G23" s="7"/>
      <c r="H23" s="7"/>
    </row>
    <row r="24" spans="1:8" x14ac:dyDescent="0.25">
      <c r="E24" s="4" t="s">
        <v>18</v>
      </c>
      <c r="F24" s="4">
        <v>73964</v>
      </c>
      <c r="G24" s="4">
        <v>5</v>
      </c>
      <c r="H24" s="7"/>
    </row>
    <row r="25" spans="1:8" x14ac:dyDescent="0.25">
      <c r="E25" s="7"/>
      <c r="F25" s="8">
        <f>SUM(F24:F24)</f>
        <v>73964</v>
      </c>
      <c r="G25" s="8">
        <f>SUM(G24:G24)</f>
        <v>5</v>
      </c>
      <c r="H25" s="19">
        <f>SUM(F25:G25)</f>
        <v>73969</v>
      </c>
    </row>
    <row r="26" spans="1:8" x14ac:dyDescent="0.25">
      <c r="E26" s="7"/>
      <c r="F26" s="37"/>
      <c r="G26" s="37"/>
      <c r="H26" s="7"/>
    </row>
    <row r="27" spans="1:8" x14ac:dyDescent="0.25">
      <c r="E27" s="23" t="s">
        <v>19</v>
      </c>
      <c r="F27" s="4">
        <v>12401</v>
      </c>
      <c r="G27" s="4">
        <v>1</v>
      </c>
      <c r="H27" s="7"/>
    </row>
    <row r="28" spans="1:8" x14ac:dyDescent="0.25">
      <c r="E28" s="23" t="s">
        <v>20</v>
      </c>
      <c r="F28" s="4">
        <v>741470</v>
      </c>
      <c r="G28" s="4">
        <v>4</v>
      </c>
      <c r="H28" s="7"/>
    </row>
    <row r="29" spans="1:8" x14ac:dyDescent="0.25">
      <c r="E29" s="23" t="s">
        <v>21</v>
      </c>
      <c r="F29" s="4">
        <v>323399</v>
      </c>
      <c r="G29" s="4">
        <v>19</v>
      </c>
      <c r="H29" s="7"/>
    </row>
    <row r="30" spans="1:8" x14ac:dyDescent="0.25">
      <c r="E30" s="23" t="s">
        <v>22</v>
      </c>
      <c r="F30" s="4">
        <v>3429</v>
      </c>
      <c r="G30" s="4">
        <v>0</v>
      </c>
      <c r="H30" s="7"/>
    </row>
    <row r="31" spans="1:8" x14ac:dyDescent="0.25">
      <c r="E31" s="23" t="s">
        <v>23</v>
      </c>
      <c r="F31" s="4">
        <v>457995</v>
      </c>
      <c r="G31" s="4">
        <v>49</v>
      </c>
      <c r="H31" s="7"/>
    </row>
    <row r="32" spans="1:8" x14ac:dyDescent="0.25">
      <c r="E32" s="7"/>
      <c r="F32" s="8">
        <f>SUM(F27:F31)</f>
        <v>1538694</v>
      </c>
      <c r="G32" s="8">
        <f>SUM(G27:G31)</f>
        <v>73</v>
      </c>
      <c r="H32" s="29">
        <f>SUM(F32:G32)</f>
        <v>1538767</v>
      </c>
    </row>
    <row r="33" spans="5:8" x14ac:dyDescent="0.25">
      <c r="E33" s="7"/>
      <c r="F33" s="37"/>
      <c r="G33" s="37"/>
      <c r="H33" s="7"/>
    </row>
    <row r="34" spans="5:8" x14ac:dyDescent="0.25">
      <c r="E34" s="23" t="s">
        <v>25</v>
      </c>
      <c r="F34" s="8">
        <v>0</v>
      </c>
      <c r="G34" s="8">
        <v>67510</v>
      </c>
      <c r="H34" s="7"/>
    </row>
    <row r="35" spans="5:8" x14ac:dyDescent="0.25">
      <c r="E35" s="7"/>
      <c r="F35" s="8">
        <f>SUM(F34)</f>
        <v>0</v>
      </c>
      <c r="G35" s="8">
        <f>SUM(G34)</f>
        <v>67510</v>
      </c>
      <c r="H35" s="31">
        <f>SUM(F35:G35)</f>
        <v>67510</v>
      </c>
    </row>
    <row r="36" spans="5:8" x14ac:dyDescent="0.25">
      <c r="E36" s="7"/>
      <c r="F36" s="37"/>
      <c r="G36" s="37"/>
      <c r="H36" s="7"/>
    </row>
    <row r="37" spans="5:8" x14ac:dyDescent="0.25">
      <c r="E37" s="4" t="s">
        <v>27</v>
      </c>
      <c r="F37" s="4">
        <v>2082978</v>
      </c>
      <c r="G37" s="4">
        <v>1783</v>
      </c>
      <c r="H37" s="7"/>
    </row>
    <row r="38" spans="5:8" x14ac:dyDescent="0.25">
      <c r="E38" s="7"/>
      <c r="F38" s="8">
        <f>SUM(F37:F37)</f>
        <v>2082978</v>
      </c>
      <c r="G38" s="8">
        <f>SUM(G37:G37)</f>
        <v>1783</v>
      </c>
      <c r="H38" s="20">
        <f>SUM(F38:G38)</f>
        <v>2084761</v>
      </c>
    </row>
    <row r="39" spans="5:8" x14ac:dyDescent="0.25">
      <c r="E39" s="7"/>
      <c r="F39" s="7"/>
      <c r="G39" s="7"/>
      <c r="H39" s="7"/>
    </row>
    <row r="40" spans="5:8" x14ac:dyDescent="0.25">
      <c r="E40" s="7"/>
      <c r="F40" s="21">
        <f>SUM(F38,F35,F32,F25,F22,F19,F16,F9,F6)</f>
        <v>7853326</v>
      </c>
      <c r="G40" s="27">
        <f>SUM(G38,G35,G32,G25,G22,G19,G16,G9,G6)</f>
        <v>195504</v>
      </c>
      <c r="H40" s="7"/>
    </row>
  </sheetData>
  <mergeCells count="3">
    <mergeCell ref="A2:B2"/>
    <mergeCell ref="E2:G2"/>
    <mergeCell ref="A1:B1"/>
  </mergeCells>
  <pageMargins left="0.7" right="0.7" top="0.75" bottom="0.75" header="0.3" footer="0.3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Chart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Ntobeko Zulu</dc:creator>
  <cp:lastModifiedBy>Shane Naicker</cp:lastModifiedBy>
  <dcterms:created xsi:type="dcterms:W3CDTF">2021-08-23T06:25:24Z</dcterms:created>
  <dcterms:modified xsi:type="dcterms:W3CDTF">2025-08-25T07:47:26Z</dcterms:modified>
</cp:coreProperties>
</file>