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1. Workload Statistics\Copy - SM\"/>
    </mc:Choice>
  </mc:AlternateContent>
  <xr:revisionPtr revIDLastSave="0" documentId="13_ncr:1_{81386497-7715-4183-8FA0-32B825DD8255}" xr6:coauthVersionLast="47" xr6:coauthVersionMax="47" xr10:uidLastSave="{00000000-0000-0000-0000-000000000000}"/>
  <bookViews>
    <workbookView xWindow="-28920" yWindow="-120" windowWidth="29040" windowHeight="15840" activeTab="1" xr2:uid="{861C3E31-4E9B-4904-B644-93256D1A1BD9}"/>
  </bookViews>
  <sheets>
    <sheet name="Data" sheetId="1" r:id="rId1"/>
    <sheet name="Chart" sheetId="3" r:id="rId2"/>
    <sheet name="Chart1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H40" i="1" l="1"/>
  <c r="G37" i="1"/>
  <c r="H37" i="1"/>
  <c r="I37" i="1" s="1"/>
  <c r="H27" i="1" l="1"/>
  <c r="H24" i="1"/>
  <c r="H21" i="1"/>
  <c r="H8" i="1" l="1"/>
  <c r="G8" i="1"/>
  <c r="I8" i="1" s="1"/>
  <c r="H34" i="1"/>
  <c r="H18" i="1"/>
  <c r="C12" i="1" l="1"/>
  <c r="G40" i="1"/>
  <c r="C19" i="1"/>
  <c r="G34" i="1"/>
  <c r="G27" i="1"/>
  <c r="G24" i="1"/>
  <c r="G21" i="1"/>
  <c r="G18" i="1"/>
  <c r="H11" i="1"/>
  <c r="H42" i="1" s="1"/>
  <c r="G11" i="1"/>
  <c r="I11" i="1" s="1"/>
  <c r="I40" i="1" l="1"/>
  <c r="C20" i="1" s="1"/>
  <c r="I34" i="1"/>
  <c r="C18" i="1" s="1"/>
  <c r="I24" i="1"/>
  <c r="C16" i="1" s="1"/>
  <c r="I21" i="1"/>
  <c r="C15" i="1" s="1"/>
  <c r="I18" i="1"/>
  <c r="C14" i="1" s="1"/>
  <c r="I27" i="1"/>
  <c r="C17" i="1" s="1"/>
  <c r="C7" i="1"/>
  <c r="C8" i="1"/>
  <c r="C9" i="1" l="1"/>
  <c r="D8" i="1" s="1"/>
  <c r="C13" i="1"/>
  <c r="C21" i="1" l="1"/>
  <c r="D13" i="1"/>
  <c r="D7" i="1"/>
  <c r="D19" i="1" l="1"/>
  <c r="D12" i="1"/>
  <c r="D17" i="1"/>
  <c r="D14" i="1"/>
  <c r="D15" i="1"/>
  <c r="D16" i="1"/>
  <c r="D18" i="1"/>
  <c r="D20" i="1"/>
</calcChain>
</file>

<file path=xl/sharedStrings.xml><?xml version="1.0" encoding="utf-8"?>
<sst xmlns="http://schemas.openxmlformats.org/spreadsheetml/2006/main" count="38" uniqueCount="37">
  <si>
    <t>SUMMARY DATA (Used in Chart)</t>
  </si>
  <si>
    <t>Messages Delivery Method</t>
  </si>
  <si>
    <t>Number Sent</t>
  </si>
  <si>
    <t>Messages sent by email</t>
  </si>
  <si>
    <t>Messages sent by SMS</t>
  </si>
  <si>
    <t>Messages Category</t>
  </si>
  <si>
    <t>Offer Messages Sent</t>
  </si>
  <si>
    <t>MESSAGE ACKNOWLEDGEMENT REMINDER - LCR</t>
  </si>
  <si>
    <t>MESSAGE PAYMENTOUTSTANDING - LCR</t>
  </si>
  <si>
    <t>MESSAGE VALIDPAYMENT - LCR</t>
  </si>
  <si>
    <t>MESSAGE INVALIDPAYMENT - LCR</t>
  </si>
  <si>
    <t>MESSAGE NOPAYMENT</t>
  </si>
  <si>
    <t>MESSAGE NOPAYMENT - LCR</t>
  </si>
  <si>
    <t>MESSAGE COMPROCESSED - LCR</t>
  </si>
  <si>
    <t>MESSAGE WEBCOMSUBMITTED - LCR</t>
  </si>
  <si>
    <t>MESSAGE OFFER - LCR</t>
  </si>
  <si>
    <t>MESSAGE INTERVIEW/TEST - LCR</t>
  </si>
  <si>
    <t>MESSAGE LATEAPPLICATION - LCR</t>
  </si>
  <si>
    <t>MESSAGE REGRETOTHER - LCR</t>
  </si>
  <si>
    <t>MESSAGE OFFERWITHDRAWN - LCR</t>
  </si>
  <si>
    <t>MESSAGE UNSUCCESSFUL - LCR</t>
  </si>
  <si>
    <t>MESSAGE PAYMENT REMINDER (BULK - Adhoc)</t>
  </si>
  <si>
    <t>MESSAGE ON REQUEST (from institutions)</t>
  </si>
  <si>
    <t>Message Name/Type</t>
  </si>
  <si>
    <t>Valid Payment Messages Sent</t>
  </si>
  <si>
    <t>Acknowledgement Reminder Messages Sent</t>
  </si>
  <si>
    <t>Payment Outstanding Messages Sent</t>
  </si>
  <si>
    <t>COM Processed Messages Sent</t>
  </si>
  <si>
    <t>Web COM Submitted Messages Sent</t>
  </si>
  <si>
    <t>Other Selection Decisions Messages Sent</t>
  </si>
  <si>
    <t>Messages sent on request from Institutions</t>
  </si>
  <si>
    <t>Other Messages Sent (Competitions, adhoc, etc)</t>
  </si>
  <si>
    <t>Breakdown of Different Messages Sent</t>
  </si>
  <si>
    <t>Sent by Email</t>
  </si>
  <si>
    <t>Sent by SMS</t>
  </si>
  <si>
    <t>Message Communication Stats (2026 Entry)</t>
  </si>
  <si>
    <t>MESSAGE OTHER (Additional reminders-adhoc)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</si>
</sst>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#,##0"/>
    <numFmt numFmtId="165" formatCode="0.0%"/>
    <numFmt numFmtId="166" formatCode="0;[Red]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20"/>
      <color theme="1"/>
      <name val="Tahoma"/>
      <family val="2"/>
    </font>
    <font>
      <b/>
      <u/>
      <sz val="16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DBDFF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5" fontId="4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164" fontId="5" fillId="2" borderId="1" xfId="0" applyNumberFormat="1" applyFont="1" applyFill="1" applyBorder="1" applyAlignment="1">
      <alignment horizontal="left"/>
    </xf>
    <xf numFmtId="164" fontId="1" fillId="0" borderId="1" xfId="0" applyNumberFormat="1" applyFont="1" applyBorder="1"/>
    <xf numFmtId="164" fontId="1" fillId="3" borderId="1" xfId="0" applyNumberFormat="1" applyFont="1" applyFill="1" applyBorder="1"/>
    <xf numFmtId="10" fontId="1" fillId="0" borderId="0" xfId="0" applyNumberFormat="1" applyFont="1"/>
    <xf numFmtId="166" fontId="1" fillId="0" borderId="1" xfId="0" applyNumberFormat="1" applyFont="1" applyBorder="1"/>
    <xf numFmtId="164" fontId="1" fillId="9" borderId="1" xfId="0" applyNumberFormat="1" applyFont="1" applyFill="1" applyBorder="1"/>
    <xf numFmtId="164" fontId="5" fillId="0" borderId="0" xfId="0" applyNumberFormat="1" applyFont="1" applyAlignment="1">
      <alignment horizontal="center"/>
    </xf>
    <xf numFmtId="164" fontId="5" fillId="0" borderId="1" xfId="0" applyNumberFormat="1" applyFont="1" applyBorder="1"/>
    <xf numFmtId="164" fontId="1" fillId="12" borderId="0" xfId="0" applyNumberFormat="1" applyFont="1" applyFill="1"/>
    <xf numFmtId="165" fontId="5" fillId="0" borderId="0" xfId="0" applyNumberFormat="1" applyFont="1"/>
    <xf numFmtId="165" fontId="1" fillId="0" borderId="0" xfId="0" applyNumberFormat="1" applyFont="1"/>
    <xf numFmtId="164" fontId="1" fillId="8" borderId="0" xfId="0" applyNumberFormat="1" applyFont="1" applyFill="1"/>
    <xf numFmtId="164" fontId="1" fillId="12" borderId="1" xfId="0" applyNumberFormat="1" applyFont="1" applyFill="1" applyBorder="1"/>
    <xf numFmtId="164" fontId="1" fillId="8" borderId="1" xfId="0" applyNumberFormat="1" applyFont="1" applyFill="1" applyBorder="1"/>
    <xf numFmtId="164" fontId="1" fillId="4" borderId="1" xfId="0" applyNumberFormat="1" applyFont="1" applyFill="1" applyBorder="1"/>
    <xf numFmtId="164" fontId="1" fillId="5" borderId="1" xfId="0" applyNumberFormat="1" applyFont="1" applyFill="1" applyBorder="1"/>
    <xf numFmtId="3" fontId="1" fillId="0" borderId="1" xfId="0" applyNumberFormat="1" applyFont="1" applyBorder="1"/>
    <xf numFmtId="0" fontId="1" fillId="0" borderId="1" xfId="0" applyFont="1" applyBorder="1"/>
    <xf numFmtId="164" fontId="1" fillId="13" borderId="1" xfId="0" applyNumberFormat="1" applyFont="1" applyFill="1" applyBorder="1"/>
    <xf numFmtId="164" fontId="1" fillId="6" borderId="1" xfId="0" applyNumberFormat="1" applyFont="1" applyFill="1" applyBorder="1"/>
    <xf numFmtId="164" fontId="1" fillId="10" borderId="1" xfId="0" applyNumberFormat="1" applyFont="1" applyFill="1" applyBorder="1"/>
    <xf numFmtId="164" fontId="5" fillId="0" borderId="2" xfId="0" applyNumberFormat="1" applyFont="1" applyBorder="1"/>
    <xf numFmtId="164" fontId="1" fillId="4" borderId="0" xfId="0" applyNumberFormat="1" applyFont="1" applyFill="1"/>
    <xf numFmtId="164" fontId="1" fillId="11" borderId="1" xfId="0" applyNumberFormat="1" applyFont="1" applyFill="1" applyBorder="1"/>
    <xf numFmtId="164" fontId="1" fillId="7" borderId="1" xfId="0" applyNumberFormat="1" applyFont="1" applyFill="1" applyBorder="1"/>
    <xf numFmtId="164" fontId="1" fillId="5" borderId="0" xfId="0" applyNumberFormat="1" applyFont="1" applyFill="1"/>
    <xf numFmtId="164" fontId="1" fillId="13" borderId="0" xfId="0" applyNumberFormat="1" applyFont="1" applyFill="1"/>
    <xf numFmtId="164" fontId="1" fillId="6" borderId="0" xfId="0" applyNumberFormat="1" applyFont="1" applyFill="1"/>
    <xf numFmtId="164" fontId="5" fillId="0" borderId="0" xfId="0" applyNumberFormat="1" applyFont="1"/>
    <xf numFmtId="164" fontId="1" fillId="0" borderId="3" xfId="0" applyNumberFormat="1" applyFont="1" applyBorder="1"/>
    <xf numFmtId="164" fontId="1" fillId="10" borderId="0" xfId="0" applyNumberFormat="1" applyFont="1" applyFill="1"/>
    <xf numFmtId="164" fontId="1" fillId="11" borderId="0" xfId="0" applyNumberFormat="1" applyFont="1" applyFill="1"/>
    <xf numFmtId="164" fontId="1" fillId="7" borderId="0" xfId="0" applyNumberFormat="1" applyFont="1" applyFill="1"/>
    <xf numFmtId="164" fontId="5" fillId="3" borderId="1" xfId="0" applyNumberFormat="1" applyFont="1" applyFill="1" applyBorder="1"/>
    <xf numFmtId="164" fontId="5" fillId="9" borderId="1" xfId="0" applyNumberFormat="1" applyFont="1" applyFill="1" applyBorder="1"/>
    <xf numFmtId="164" fontId="5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14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99"/>
      <color rgb="FF33CCFF"/>
      <color rgb="FFFFCE43"/>
      <color rgb="FFFFCCFF"/>
      <color rgb="FFFF47FF"/>
      <color rgb="FF9999FF"/>
      <color rgb="FFBDBD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Message</a:t>
            </a:r>
            <a:r>
              <a:rPr lang="en-ZA" sz="2000" b="1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Communication Stats </a:t>
            </a:r>
          </a:p>
          <a:p>
            <a:pPr>
              <a:defRPr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 baseline="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(2026 Entry)</a:t>
            </a:r>
            <a:endParaRPr lang="en-ZA" sz="1800" b="1">
              <a:solidFill>
                <a:srgbClr val="C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30589908340263428"/>
          <c:y val="0.17667859699355762"/>
          <c:w val="0.41201599567437275"/>
          <c:h val="0.56751515151515153"/>
        </c:manualLayout>
      </c:layout>
      <c:doughnutChart>
        <c:varyColors val="1"/>
        <c:ser>
          <c:idx val="0"/>
          <c:order val="0"/>
          <c:spPr>
            <a:ln w="3175">
              <a:noFill/>
            </a:ln>
          </c:spPr>
          <c:explosion val="1"/>
          <c:dPt>
            <c:idx val="0"/>
            <c:bubble3D val="0"/>
            <c:explosion val="5"/>
            <c:spPr>
              <a:solidFill>
                <a:srgbClr val="FFC000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CD-45B1-BE8E-3F1967C5F122}"/>
              </c:ext>
            </c:extLst>
          </c:dPt>
          <c:dPt>
            <c:idx val="1"/>
            <c:bubble3D val="0"/>
            <c:explosion val="7"/>
            <c:spPr>
              <a:solidFill>
                <a:srgbClr val="00FF99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CD-45B1-BE8E-3F1967C5F122}"/>
              </c:ext>
            </c:extLst>
          </c:dPt>
          <c:dPt>
            <c:idx val="2"/>
            <c:bubble3D val="0"/>
            <c:explosion val="4"/>
            <c:spPr>
              <a:solidFill>
                <a:schemeClr val="accent2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CD-45B1-BE8E-3F1967C5F122}"/>
              </c:ext>
            </c:extLst>
          </c:dPt>
          <c:dPt>
            <c:idx val="3"/>
            <c:bubble3D val="0"/>
            <c:spPr>
              <a:solidFill>
                <a:srgbClr val="FF47FF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CD-45B1-BE8E-3F1967C5F122}"/>
              </c:ext>
            </c:extLst>
          </c:dPt>
          <c:dPt>
            <c:idx val="4"/>
            <c:bubble3D val="0"/>
            <c:spPr>
              <a:solidFill>
                <a:srgbClr val="FFCCFF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CD-45B1-BE8E-3F1967C5F122}"/>
              </c:ext>
            </c:extLst>
          </c:dPt>
          <c:dPt>
            <c:idx val="5"/>
            <c:bubble3D val="0"/>
            <c:spPr>
              <a:solidFill>
                <a:schemeClr val="bg1">
                  <a:lumMod val="5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7CD-45B1-BE8E-3F1967C5F122}"/>
              </c:ext>
            </c:extLst>
          </c:dPt>
          <c:dPt>
            <c:idx val="6"/>
            <c:bubble3D val="0"/>
            <c:explosion val="11"/>
            <c:spPr>
              <a:solidFill>
                <a:srgbClr val="9999FF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7CD-45B1-BE8E-3F1967C5F122}"/>
              </c:ext>
            </c:extLst>
          </c:dPt>
          <c:dPt>
            <c:idx val="7"/>
            <c:bubble3D val="0"/>
            <c:explosion val="10"/>
            <c:spPr>
              <a:solidFill>
                <a:srgbClr val="33CCFF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7CD-45B1-BE8E-3F1967C5F122}"/>
              </c:ext>
            </c:extLst>
          </c:dPt>
          <c:dPt>
            <c:idx val="8"/>
            <c:bubble3D val="0"/>
            <c:explosion val="8"/>
            <c:spPr>
              <a:solidFill>
                <a:schemeClr val="accent6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7CD-45B1-BE8E-3F1967C5F122}"/>
              </c:ext>
            </c:extLst>
          </c:dPt>
          <c:dLbls>
            <c:dLbl>
              <c:idx val="0"/>
              <c:layout>
                <c:manualLayout>
                  <c:x val="0.1921333313161854"/>
                  <c:y val="-0.1232323232323232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20CC46FA-99B0-4F90-AF40-D9B7752931B7}" type="CELLRANGE">
                      <a:rPr lang="en-US" baseline="0">
                        <a:solidFill>
                          <a:schemeClr val="tx1"/>
                        </a:solidFill>
                      </a:rPr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>
                        <a:solidFill>
                          <a:schemeClr val="tx1"/>
                        </a:solidFill>
                      </a:rPr>
                      <a:t>, </a:t>
                    </a:r>
                    <a:fld id="{F2114D23-B250-40BF-99EE-631D979353B5}" type="CATEGORYNAME">
                      <a:rPr lang="en-US" baseline="0">
                        <a:solidFill>
                          <a:schemeClr val="tx1"/>
                        </a:solidFill>
                      </a:rPr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tx1"/>
                        </a:solidFill>
                      </a:rPr>
                      <a:t>, </a:t>
                    </a:r>
                    <a:fld id="{41114554-7E53-40E0-8884-2206AA199FE3}" type="VALUE">
                      <a:rPr lang="en-US" baseline="0">
                        <a:solidFill>
                          <a:schemeClr val="tx1"/>
                        </a:solidFill>
                      </a:rPr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solidFill>
                  <a:srgbClr val="FFCE4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7CD-45B1-BE8E-3F1967C5F122}"/>
                </c:ext>
              </c:extLst>
            </c:dLbl>
            <c:dLbl>
              <c:idx val="1"/>
              <c:layout>
                <c:manualLayout>
                  <c:x val="0.22439999764409441"/>
                  <c:y val="-2.828282828282835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72FF49D2-0270-402D-8C11-7BED6A6D35FF}" type="CELLRANGE">
                      <a:rPr lang="en-US" baseline="0"/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  <a:fld id="{8DEEA033-CCEF-44D5-8983-39780E7ED6D4}" type="CATEGORYNAME">
                      <a:rPr lang="en-US" baseline="0"/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6C3891A5-DB62-4BCC-9984-AD14C69A3129}" type="VALUE">
                      <a:rPr lang="en-US" baseline="0"/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solidFill>
                  <a:srgbClr val="00FF9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7CD-45B1-BE8E-3F1967C5F122}"/>
                </c:ext>
              </c:extLst>
            </c:dLbl>
            <c:dLbl>
              <c:idx val="2"/>
              <c:layout>
                <c:manualLayout>
                  <c:x val="-2.6399999722834595E-2"/>
                  <c:y val="-6.060606060606060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46B7083B-6685-4AF5-8678-72A7BB90597F}" type="CELLRAN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284F499F-3A0B-4525-BA0B-96CFCFA6E86A}" type="CATEGORYNAM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9E8DE708-6535-475B-A849-15438048A965}" type="VALU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7CD-45B1-BE8E-3F1967C5F122}"/>
                </c:ext>
              </c:extLst>
            </c:dLbl>
            <c:dLbl>
              <c:idx val="3"/>
              <c:layout>
                <c:manualLayout>
                  <c:x val="-1.1733333210148732E-2"/>
                  <c:y val="0.1939393939393939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C5DAEF69-E98A-4CFD-BA31-06EDCDEA72CF}" type="CELLRAN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8D820C0B-AD0A-4BF4-904C-76170B6988CF}" type="CATEGORYNAM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3D43495B-7E30-4AED-A94B-A99513D3CCE1}" type="VALU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spPr>
                <a:solidFill>
                  <a:srgbClr val="FF47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7CD-45B1-BE8E-3F1967C5F122}"/>
                </c:ext>
              </c:extLst>
            </c:dLbl>
            <c:dLbl>
              <c:idx val="4"/>
              <c:layout>
                <c:manualLayout>
                  <c:x val="-0.22146666434155732"/>
                  <c:y val="0.167676767676767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00C1D411-1AC6-4D00-A358-61597937B46E}" type="CELLRANGE">
                      <a:rPr lang="en-US" baseline="0"/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  <a:fld id="{F4506B60-3D0B-49B9-8C09-553D8DCC6B80}" type="CATEGORYNAME">
                      <a:rPr lang="en-US" baseline="0"/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64F0D2E9-BB2C-4DAB-9BE9-AD4CDD46BC4A}" type="VALUE">
                      <a:rPr lang="en-US" baseline="0"/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solidFill>
                  <a:srgbClr val="FFCC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7CD-45B1-BE8E-3F1967C5F122}"/>
                </c:ext>
              </c:extLst>
            </c:dLbl>
            <c:dLbl>
              <c:idx val="5"/>
              <c:layout>
                <c:manualLayout>
                  <c:x val="-0.18626666471111117"/>
                  <c:y val="9.898989898989898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A35985AF-D176-42E4-BEC5-1A36DE045166}" type="CELLRAN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44E57B48-E1B8-46E6-B74E-3788B967BF78}" type="CATEGORYNAM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B9213963-3121-4CD4-8D9B-3179A23F34CA}" type="VALU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67CD-45B1-BE8E-3F1967C5F122}"/>
                </c:ext>
              </c:extLst>
            </c:dLbl>
            <c:dLbl>
              <c:idx val="6"/>
              <c:layout>
                <c:manualLayout>
                  <c:x val="-1.4666666512685915E-3"/>
                  <c:y val="1.414157321243935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148C2FF1-2CB0-4EFD-8990-F7580B72CB6A}" type="CELLRAN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F0E3F3E7-AEFE-4F06-B805-43531E94DFF6}" type="CATEGORYNAM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D233E9E8-32B8-40EE-A3B7-7CF6B6C3F10F}" type="VALU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498194094507149"/>
                      <c:h val="0.1486768472122802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67CD-45B1-BE8E-3F1967C5F122}"/>
                </c:ext>
              </c:extLst>
            </c:dLbl>
            <c:dLbl>
              <c:idx val="7"/>
              <c:layout>
                <c:manualLayout>
                  <c:x val="-0.20304764091288566"/>
                  <c:y val="-6.161600254513640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82B592D0-7517-44BE-B5AE-AA7FAA22EF2A}" type="CELLRANGE">
                      <a:rPr lang="en-US" baseline="0"/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  <a:fld id="{AEEC9400-FE6A-4E8D-829A-15C8B50F1E26}" type="CATEGORYNAME">
                      <a:rPr lang="en-US" baseline="0"/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2D5EC450-267E-48BF-9C18-E1A925AA4915}" type="VALUE">
                      <a:rPr lang="en-US" baseline="0"/>
                      <a:pPr>
                        <a:defRPr b="1">
                          <a:solidFill>
                            <a:schemeClr val="tx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solidFill>
                  <a:srgbClr val="33CC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833272222222865"/>
                      <c:h val="0.1022122007476338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67CD-45B1-BE8E-3F1967C5F122}"/>
                </c:ext>
              </c:extLst>
            </c:dLbl>
            <c:dLbl>
              <c:idx val="8"/>
              <c:layout>
                <c:manualLayout>
                  <c:x val="0"/>
                  <c:y val="1.010101010101010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FF7C1393-2CEF-4DF1-94EE-75EDCE50CF4D}" type="CELLRAN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FF876AFD-8527-4237-8925-2573551D3B08}" type="CATEGORYNAM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62B36875-671F-4F3D-951C-BC596C6F3DD8}" type="VALU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67CD-45B1-BE8E-3F1967C5F1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Data!$B$12:$B$20</c:f>
              <c:strCache>
                <c:ptCount val="9"/>
                <c:pt idx="0">
                  <c:v>Valid Payment Messages Sent</c:v>
                </c:pt>
                <c:pt idx="1">
                  <c:v>Acknowledgement Reminder Messages Sent</c:v>
                </c:pt>
                <c:pt idx="2">
                  <c:v>Payment Outstanding Messages Sent</c:v>
                </c:pt>
                <c:pt idx="3">
                  <c:v>COM Processed Messages Sent</c:v>
                </c:pt>
                <c:pt idx="4">
                  <c:v>Web COM Submitted Messages Sent</c:v>
                </c:pt>
                <c:pt idx="5">
                  <c:v>Offer Messages Sent</c:v>
                </c:pt>
                <c:pt idx="6">
                  <c:v>Other Selection Decisions Messages Sent</c:v>
                </c:pt>
                <c:pt idx="7">
                  <c:v>Messages sent on request from Institutions</c:v>
                </c:pt>
                <c:pt idx="8">
                  <c:v>Other Messages Sent (Competitions, adhoc, etc)</c:v>
                </c:pt>
              </c:strCache>
            </c:strRef>
          </c:cat>
          <c:val>
            <c:numRef>
              <c:f>Data!$C$12:$C$20</c:f>
              <c:numCache>
                <c:formatCode>#,##0;[Red]#,##0</c:formatCode>
                <c:ptCount val="9"/>
                <c:pt idx="0">
                  <c:v>251854</c:v>
                </c:pt>
                <c:pt idx="1">
                  <c:v>198527</c:v>
                </c:pt>
                <c:pt idx="2">
                  <c:v>3550897</c:v>
                </c:pt>
                <c:pt idx="3">
                  <c:v>46028</c:v>
                </c:pt>
                <c:pt idx="4">
                  <c:v>54867</c:v>
                </c:pt>
                <c:pt idx="5">
                  <c:v>79445</c:v>
                </c:pt>
                <c:pt idx="6">
                  <c:v>1525701</c:v>
                </c:pt>
                <c:pt idx="7">
                  <c:v>96100</c:v>
                </c:pt>
                <c:pt idx="8">
                  <c:v>3229022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Data!$D$12:$D$20</c15:f>
                <c15:dlblRangeCache>
                  <c:ptCount val="9"/>
                  <c:pt idx="0">
                    <c:v>2.79%</c:v>
                  </c:pt>
                  <c:pt idx="1">
                    <c:v>2.20%</c:v>
                  </c:pt>
                  <c:pt idx="2">
                    <c:v>39.31%</c:v>
                  </c:pt>
                  <c:pt idx="3">
                    <c:v>0.51%</c:v>
                  </c:pt>
                  <c:pt idx="4">
                    <c:v>0.61%</c:v>
                  </c:pt>
                  <c:pt idx="5">
                    <c:v>0.88%</c:v>
                  </c:pt>
                  <c:pt idx="6">
                    <c:v>16.89%</c:v>
                  </c:pt>
                  <c:pt idx="7">
                    <c:v>1.06%</c:v>
                  </c:pt>
                  <c:pt idx="8">
                    <c:v>35.75%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67CD-45B1-BE8E-3F1967C5F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58"/>
        <c:holeSize val="39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Data!$B$7</c:f>
              <c:strCache>
                <c:ptCount val="1"/>
                <c:pt idx="0">
                  <c:v>Messages sent by email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0DAAAB-881E-43B8-B2CC-8A04BF62B3A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</a:p>
                  <a:p>
                    <a:fld id="{C9CF8BEE-63D5-4BAE-BC55-57D863CA2D70}" type="SERIESNAME">
                      <a:rPr lang="en-US" baseline="0"/>
                      <a:pPr/>
                      <a:t>[SERIES NAME]</a:t>
                    </a:fld>
                    <a:r>
                      <a:rPr lang="en-US" baseline="0"/>
                      <a:t>, </a:t>
                    </a:r>
                    <a:fld id="{0808A5A7-B4AC-4CF0-8E48-DD9090969A7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67E-47D3-8598-9D2B808B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Data!$C$7</c:f>
              <c:numCache>
                <c:formatCode>#,##0;[Red]#,##0</c:formatCode>
                <c:ptCount val="1"/>
                <c:pt idx="0">
                  <c:v>8633129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Data!$D$8</c15:f>
                <c15:dlblRangeCache>
                  <c:ptCount val="1"/>
                  <c:pt idx="0">
                    <c:v>4.42%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67E-47D3-8598-9D2B808B4BA3}"/>
            </c:ext>
          </c:extLst>
        </c:ser>
        <c:ser>
          <c:idx val="1"/>
          <c:order val="1"/>
          <c:tx>
            <c:strRef>
              <c:f>Data!$B$8</c:f>
              <c:strCache>
                <c:ptCount val="1"/>
                <c:pt idx="0">
                  <c:v>Messages sent by SMS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1369937-3F8E-4E19-A851-DEBAE203D33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</a:p>
                  <a:p>
                    <a:fld id="{78F9641D-1D8C-430C-AA12-7BD369065F53}" type="SERIESNAME">
                      <a:rPr lang="en-US" baseline="0"/>
                      <a:pPr/>
                      <a:t>[SERIES NAME]</a:t>
                    </a:fld>
                    <a:r>
                      <a:rPr lang="en-US" baseline="0"/>
                      <a:t>, </a:t>
                    </a:r>
                    <a:fld id="{6532F188-CD24-45E5-8B03-90BDD0710EA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67E-47D3-8598-9D2B808B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Data!$C$8</c:f>
              <c:numCache>
                <c:formatCode>#,##0;[Red]#,##0</c:formatCode>
                <c:ptCount val="1"/>
                <c:pt idx="0">
                  <c:v>399312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Data!$D$7:$D$8</c15:f>
                <c15:dlblRangeCache>
                  <c:ptCount val="2"/>
                  <c:pt idx="0">
                    <c:v>95.58%</c:v>
                  </c:pt>
                  <c:pt idx="1">
                    <c:v>4.42%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F67E-47D3-8598-9D2B808B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659294416"/>
        <c:axId val="659293696"/>
      </c:barChart>
      <c:catAx>
        <c:axId val="659294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59293696"/>
        <c:crosses val="autoZero"/>
        <c:auto val="1"/>
        <c:lblAlgn val="ctr"/>
        <c:lblOffset val="100"/>
        <c:noMultiLvlLbl val="0"/>
      </c:catAx>
      <c:valAx>
        <c:axId val="659293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59294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F7240A6-1C38-4326-BDA4-4CD32EC38AA1}">
  <sheetPr/>
  <sheetViews>
    <sheetView tabSelected="1" zoomScale="11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6253642-9BCC-4BD8-A251-3C2A2469E9BF}">
  <sheetPr/>
  <sheetViews>
    <sheetView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5B1E6-8B3A-4594-BCD5-73597FA0C95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0.854</cdr:x>
      <cdr:y>0.89394</cdr:y>
    </cdr:from>
    <cdr:to>
      <cdr:x>0.994</cdr:x>
      <cdr:y>0.99311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0FFD4690-6E23-8DD5-4F10-1579C5FCED86}"/>
            </a:ext>
          </a:extLst>
        </cdr:cNvPr>
        <cdr:cNvSpPr txBox="1"/>
      </cdr:nvSpPr>
      <cdr:spPr>
        <a:xfrm xmlns:a="http://schemas.openxmlformats.org/drawingml/2006/main">
          <a:off x="7394864" y="5619750"/>
          <a:ext cx="1212272" cy="6234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 sz="1100" kern="1200"/>
        </a:p>
      </cdr:txBody>
    </cdr:sp>
  </cdr:relSizeAnchor>
  <cdr:relSizeAnchor xmlns:cdr="http://schemas.openxmlformats.org/drawingml/2006/chartDrawing">
    <cdr:from>
      <cdr:x>0.842</cdr:x>
      <cdr:y>0.89256</cdr:y>
    </cdr:from>
    <cdr:to>
      <cdr:x>0.985</cdr:x>
      <cdr:y>0.99091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3E1A8F8A-1479-2C86-8542-1FB85D3203E2}"/>
            </a:ext>
          </a:extLst>
        </cdr:cNvPr>
        <cdr:cNvSpPr txBox="1"/>
      </cdr:nvSpPr>
      <cdr:spPr>
        <a:xfrm xmlns:a="http://schemas.openxmlformats.org/drawingml/2006/main">
          <a:off x="7290955" y="5611078"/>
          <a:ext cx="1238250" cy="618272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ZA" sz="1000" b="1" kern="12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Total Messages Sent:</a:t>
          </a:r>
        </a:p>
        <a:p xmlns:a="http://schemas.openxmlformats.org/drawingml/2006/main">
          <a:pPr algn="ctr"/>
          <a:r>
            <a:rPr lang="en-ZA" sz="1000" b="1" kern="1200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9,032,441  </a:t>
          </a:r>
          <a:endParaRPr lang="en-ZA" sz="1000" b="1" kern="120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0.7227</cdr:x>
      <cdr:y>0.89293</cdr:y>
    </cdr:from>
    <cdr:to>
      <cdr:x>0.84077</cdr:x>
      <cdr:y>0.99128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010C40E4-4E01-89E0-CC8A-696E5A494BAC}"/>
            </a:ext>
          </a:extLst>
        </cdr:cNvPr>
        <cdr:cNvSpPr txBox="1"/>
      </cdr:nvSpPr>
      <cdr:spPr>
        <a:xfrm xmlns:a="http://schemas.openxmlformats.org/drawingml/2006/main">
          <a:off x="6257925" y="5613400"/>
          <a:ext cx="1022350" cy="61827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50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ZA" sz="1000" b="1" kern="12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Messages sent by SMS:</a:t>
          </a:r>
        </a:p>
        <a:p xmlns:a="http://schemas.openxmlformats.org/drawingml/2006/main">
          <a:pPr algn="ctr"/>
          <a:r>
            <a:rPr lang="en-ZA" sz="1000" b="1" kern="1200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399,312  </a:t>
          </a:r>
          <a:endParaRPr lang="en-ZA" sz="1000" b="1" kern="120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0.0132</cdr:x>
      <cdr:y>0.89293</cdr:y>
    </cdr:from>
    <cdr:to>
      <cdr:x>0.7205</cdr:x>
      <cdr:y>0.99128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CDB0B3C-5EC4-82FF-1E95-0F64BEB0BC9B}"/>
            </a:ext>
          </a:extLst>
        </cdr:cNvPr>
        <cdr:cNvSpPr txBox="1"/>
      </cdr:nvSpPr>
      <cdr:spPr>
        <a:xfrm xmlns:a="http://schemas.openxmlformats.org/drawingml/2006/main">
          <a:off x="114300" y="5613400"/>
          <a:ext cx="6124575" cy="618272"/>
        </a:xfrm>
        <a:prstGeom xmlns:a="http://schemas.openxmlformats.org/drawingml/2006/main" prst="rect">
          <a:avLst/>
        </a:prstGeom>
        <a:solidFill xmlns:a="http://schemas.openxmlformats.org/drawingml/2006/main">
          <a:srgbClr val="002060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ZA" sz="1000" b="1" kern="12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Messages Sent </a:t>
          </a:r>
        </a:p>
        <a:p xmlns:a="http://schemas.openxmlformats.org/drawingml/2006/main">
          <a:pPr algn="ctr"/>
          <a:r>
            <a:rPr lang="en-ZA" sz="1000" b="1" kern="12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by Email:</a:t>
          </a:r>
        </a:p>
        <a:p xmlns:a="http://schemas.openxmlformats.org/drawingml/2006/main">
          <a:pPr algn="ctr"/>
          <a:r>
            <a:rPr lang="en-ZA" sz="1000" b="1" kern="12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8,633,129 (95.58%)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6892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C7C2C5-BC90-FAE0-D2AC-F092D00C3D6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D56C9-3F03-400B-840D-68E6D4082C25}">
  <sheetPr>
    <pageSetUpPr fitToPage="1"/>
  </sheetPr>
  <dimension ref="B2:I42"/>
  <sheetViews>
    <sheetView zoomScale="80" zoomScaleNormal="80" workbookViewId="0"/>
  </sheetViews>
  <sheetFormatPr defaultRowHeight="14.25" x14ac:dyDescent="0.2"/>
  <cols>
    <col min="1" max="1" width="3.7109375" style="1" customWidth="1"/>
    <col min="2" max="2" width="45.42578125" style="1" customWidth="1"/>
    <col min="3" max="3" width="36.5703125" style="1" customWidth="1"/>
    <col min="4" max="4" width="9.85546875" style="1" customWidth="1"/>
    <col min="5" max="5" width="9.140625" style="1"/>
    <col min="6" max="6" width="49.42578125" style="1" bestFit="1" customWidth="1"/>
    <col min="7" max="8" width="16" style="1" customWidth="1"/>
    <col min="9" max="9" width="10.85546875" style="1" bestFit="1" customWidth="1"/>
    <col min="10" max="11" width="9.140625" style="1"/>
    <col min="12" max="12" width="33.28515625" style="1" bestFit="1" customWidth="1"/>
    <col min="13" max="16384" width="9.140625" style="1"/>
  </cols>
  <sheetData>
    <row r="2" spans="2:9" ht="25.5" x14ac:dyDescent="0.2">
      <c r="B2" s="44" t="s">
        <v>35</v>
      </c>
      <c r="C2" s="44"/>
      <c r="D2" s="44"/>
      <c r="E2" s="44"/>
      <c r="F2" s="44"/>
      <c r="G2" s="44"/>
      <c r="H2" s="44"/>
      <c r="I2" s="44"/>
    </row>
    <row r="3" spans="2:9" s="3" customFormat="1" ht="15" customHeight="1" x14ac:dyDescent="0.2">
      <c r="B3" s="4"/>
      <c r="C3" s="4"/>
      <c r="D3" s="2"/>
    </row>
    <row r="4" spans="2:9" s="3" customFormat="1" ht="30.75" customHeight="1" x14ac:dyDescent="0.2">
      <c r="B4" s="45" t="s">
        <v>0</v>
      </c>
      <c r="C4" s="45"/>
      <c r="D4" s="45"/>
      <c r="F4" s="46" t="s">
        <v>32</v>
      </c>
      <c r="G4" s="46"/>
      <c r="H4" s="46"/>
      <c r="I4" s="46"/>
    </row>
    <row r="5" spans="2:9" ht="16.5" customHeight="1" x14ac:dyDescent="0.2">
      <c r="B5" s="4"/>
      <c r="C5" s="4"/>
      <c r="D5" s="2"/>
      <c r="F5" s="3"/>
      <c r="G5" s="3"/>
      <c r="H5" s="3"/>
      <c r="I5" s="3"/>
    </row>
    <row r="6" spans="2:9" x14ac:dyDescent="0.2">
      <c r="B6" s="5" t="s">
        <v>1</v>
      </c>
      <c r="C6" s="6" t="s">
        <v>2</v>
      </c>
      <c r="D6" s="7"/>
      <c r="F6" s="8" t="s">
        <v>23</v>
      </c>
      <c r="G6" s="43" t="s">
        <v>33</v>
      </c>
      <c r="H6" s="43" t="s">
        <v>34</v>
      </c>
      <c r="I6" s="3"/>
    </row>
    <row r="7" spans="2:9" x14ac:dyDescent="0.2">
      <c r="B7" s="9" t="s">
        <v>3</v>
      </c>
      <c r="C7" s="10">
        <f>+G42</f>
        <v>8633129</v>
      </c>
      <c r="D7" s="11">
        <f>+C7/C9</f>
        <v>0.95579135252585656</v>
      </c>
      <c r="F7" s="12" t="s">
        <v>9</v>
      </c>
      <c r="G7" s="9">
        <v>251845</v>
      </c>
      <c r="H7" s="9">
        <v>9</v>
      </c>
      <c r="I7" s="3"/>
    </row>
    <row r="8" spans="2:9" x14ac:dyDescent="0.2">
      <c r="B8" s="9" t="s">
        <v>4</v>
      </c>
      <c r="C8" s="13">
        <f>+H42</f>
        <v>399312</v>
      </c>
      <c r="D8" s="11">
        <f>+C8/C9</f>
        <v>4.4208647474143478E-2</v>
      </c>
      <c r="F8" s="14"/>
      <c r="G8" s="15">
        <f t="shared" ref="G8:H8" si="0">SUM(G7:G7)</f>
        <v>251845</v>
      </c>
      <c r="H8" s="15">
        <f t="shared" si="0"/>
        <v>9</v>
      </c>
      <c r="I8" s="16">
        <f>SUM(G8:H8)</f>
        <v>251854</v>
      </c>
    </row>
    <row r="9" spans="2:9" x14ac:dyDescent="0.2">
      <c r="B9" s="3"/>
      <c r="C9" s="15">
        <f>SUM(C7:C8)</f>
        <v>9032441</v>
      </c>
      <c r="D9" s="17"/>
      <c r="F9" s="14"/>
      <c r="G9" s="14"/>
      <c r="H9" s="14"/>
      <c r="I9" s="3"/>
    </row>
    <row r="10" spans="2:9" x14ac:dyDescent="0.2">
      <c r="B10" s="3"/>
      <c r="C10" s="3"/>
      <c r="D10" s="18"/>
      <c r="F10" s="9" t="s">
        <v>7</v>
      </c>
      <c r="G10" s="9">
        <v>198520</v>
      </c>
      <c r="H10" s="9">
        <v>7</v>
      </c>
      <c r="I10" s="3"/>
    </row>
    <row r="11" spans="2:9" x14ac:dyDescent="0.2">
      <c r="B11" s="5" t="s">
        <v>5</v>
      </c>
      <c r="C11" s="6" t="s">
        <v>2</v>
      </c>
      <c r="D11" s="7"/>
      <c r="F11" s="3"/>
      <c r="G11" s="15">
        <f t="shared" ref="G11:H11" si="1">SUM(G10:G10)</f>
        <v>198520</v>
      </c>
      <c r="H11" s="15">
        <f t="shared" si="1"/>
        <v>7</v>
      </c>
      <c r="I11" s="19">
        <f>SUM(G11:H11)</f>
        <v>198527</v>
      </c>
    </row>
    <row r="12" spans="2:9" x14ac:dyDescent="0.2">
      <c r="B12" s="9" t="s">
        <v>24</v>
      </c>
      <c r="C12" s="20">
        <f>+I8</f>
        <v>251854</v>
      </c>
      <c r="D12" s="11">
        <f>+C12/C21</f>
        <v>2.788327097846529E-2</v>
      </c>
      <c r="F12" s="3"/>
      <c r="G12" s="3"/>
      <c r="H12" s="3"/>
      <c r="I12" s="3"/>
    </row>
    <row r="13" spans="2:9" x14ac:dyDescent="0.2">
      <c r="B13" s="9" t="s">
        <v>25</v>
      </c>
      <c r="C13" s="21">
        <f>+I11</f>
        <v>198527</v>
      </c>
      <c r="D13" s="11">
        <f>+C13/C21</f>
        <v>2.1979329840073131E-2</v>
      </c>
      <c r="F13" s="9" t="s">
        <v>8</v>
      </c>
      <c r="G13" s="9">
        <v>1274295</v>
      </c>
      <c r="H13" s="9">
        <v>150068</v>
      </c>
      <c r="I13" s="3"/>
    </row>
    <row r="14" spans="2:9" x14ac:dyDescent="0.2">
      <c r="B14" s="9" t="s">
        <v>26</v>
      </c>
      <c r="C14" s="22">
        <f>+I18</f>
        <v>3550897</v>
      </c>
      <c r="D14" s="11">
        <f>+C14/C21</f>
        <v>0.39312706277295362</v>
      </c>
      <c r="F14" s="12" t="s">
        <v>10</v>
      </c>
      <c r="G14" s="9">
        <v>7300</v>
      </c>
      <c r="H14" s="9">
        <v>4045</v>
      </c>
      <c r="I14" s="3"/>
    </row>
    <row r="15" spans="2:9" x14ac:dyDescent="0.2">
      <c r="B15" s="9" t="s">
        <v>27</v>
      </c>
      <c r="C15" s="23">
        <f>+I21</f>
        <v>46028</v>
      </c>
      <c r="D15" s="11">
        <f>+C15/C21</f>
        <v>5.0958539336155087E-3</v>
      </c>
      <c r="F15" s="12" t="s">
        <v>11</v>
      </c>
      <c r="G15" s="9">
        <v>0</v>
      </c>
      <c r="H15" s="24">
        <v>0</v>
      </c>
      <c r="I15" s="3"/>
    </row>
    <row r="16" spans="2:9" x14ac:dyDescent="0.2">
      <c r="B16" s="25" t="s">
        <v>28</v>
      </c>
      <c r="C16" s="26">
        <f>+I24</f>
        <v>54867</v>
      </c>
      <c r="D16" s="11">
        <f>+C16/C21</f>
        <v>6.0744376852281678E-3</v>
      </c>
      <c r="F16" s="12" t="s">
        <v>12</v>
      </c>
      <c r="G16" s="9">
        <v>319444</v>
      </c>
      <c r="H16" s="9">
        <v>149045</v>
      </c>
      <c r="I16" s="3"/>
    </row>
    <row r="17" spans="2:9" x14ac:dyDescent="0.2">
      <c r="B17" s="9" t="s">
        <v>6</v>
      </c>
      <c r="C17" s="27">
        <f>+I27</f>
        <v>79445</v>
      </c>
      <c r="D17" s="11">
        <f>+C17/C21</f>
        <v>8.7955182879135337E-3</v>
      </c>
      <c r="F17" s="12" t="s">
        <v>21</v>
      </c>
      <c r="G17" s="9">
        <v>1646700</v>
      </c>
      <c r="H17" s="9">
        <v>0</v>
      </c>
      <c r="I17" s="3"/>
    </row>
    <row r="18" spans="2:9" x14ac:dyDescent="0.2">
      <c r="B18" s="9" t="s">
        <v>29</v>
      </c>
      <c r="C18" s="28">
        <f>+I34</f>
        <v>1525701</v>
      </c>
      <c r="D18" s="11">
        <f>+C18/C21</f>
        <v>0.16891347532743364</v>
      </c>
      <c r="F18" s="3"/>
      <c r="G18" s="29">
        <f>SUM(G13:G17)</f>
        <v>3247739</v>
      </c>
      <c r="H18" s="29">
        <f>SUM(H13:H17)</f>
        <v>303158</v>
      </c>
      <c r="I18" s="30">
        <f>SUM(G18:H18)</f>
        <v>3550897</v>
      </c>
    </row>
    <row r="19" spans="2:9" x14ac:dyDescent="0.2">
      <c r="B19" s="25" t="s">
        <v>30</v>
      </c>
      <c r="C19" s="31">
        <f>+I37</f>
        <v>96100</v>
      </c>
      <c r="D19" s="11">
        <f>+C19/C21</f>
        <v>1.0639427370740645E-2</v>
      </c>
      <c r="F19" s="3"/>
      <c r="G19" s="3"/>
      <c r="H19" s="3"/>
      <c r="I19" s="3"/>
    </row>
    <row r="20" spans="2:9" x14ac:dyDescent="0.2">
      <c r="B20" s="9" t="s">
        <v>31</v>
      </c>
      <c r="C20" s="32">
        <f>+I40</f>
        <v>3229022</v>
      </c>
      <c r="D20" s="11">
        <f>+C20/C21</f>
        <v>0.35749162380357646</v>
      </c>
      <c r="F20" s="9" t="s">
        <v>13</v>
      </c>
      <c r="G20" s="9">
        <v>46026</v>
      </c>
      <c r="H20" s="9">
        <v>2</v>
      </c>
      <c r="I20" s="3"/>
    </row>
    <row r="21" spans="2:9" x14ac:dyDescent="0.2">
      <c r="C21" s="29">
        <f>SUM(C12:C20)</f>
        <v>9032441</v>
      </c>
      <c r="F21" s="3"/>
      <c r="G21" s="15">
        <f>SUM(G20:G20)</f>
        <v>46026</v>
      </c>
      <c r="H21" s="15">
        <f>SUM(H20:H20)</f>
        <v>2</v>
      </c>
      <c r="I21" s="33">
        <f>SUM(G21:H21)</f>
        <v>46028</v>
      </c>
    </row>
    <row r="22" spans="2:9" x14ac:dyDescent="0.2">
      <c r="F22" s="3"/>
      <c r="G22" s="3"/>
      <c r="H22" s="3"/>
      <c r="I22" s="3"/>
    </row>
    <row r="23" spans="2:9" x14ac:dyDescent="0.2">
      <c r="F23" s="9" t="s">
        <v>14</v>
      </c>
      <c r="G23" s="9">
        <v>54866</v>
      </c>
      <c r="H23" s="9">
        <v>1</v>
      </c>
      <c r="I23" s="3"/>
    </row>
    <row r="24" spans="2:9" x14ac:dyDescent="0.2">
      <c r="F24" s="3"/>
      <c r="G24" s="15">
        <f>SUM(G23:G23)</f>
        <v>54866</v>
      </c>
      <c r="H24" s="15">
        <f>SUM(H23:H23)</f>
        <v>1</v>
      </c>
      <c r="I24" s="34">
        <f>SUM(G24:H24)</f>
        <v>54867</v>
      </c>
    </row>
    <row r="25" spans="2:9" x14ac:dyDescent="0.2">
      <c r="F25" s="3"/>
      <c r="G25" s="3"/>
      <c r="H25" s="3"/>
      <c r="I25" s="3"/>
    </row>
    <row r="26" spans="2:9" x14ac:dyDescent="0.2">
      <c r="F26" s="9" t="s">
        <v>15</v>
      </c>
      <c r="G26" s="9">
        <v>79441</v>
      </c>
      <c r="H26" s="9">
        <v>4</v>
      </c>
      <c r="I26" s="3"/>
    </row>
    <row r="27" spans="2:9" x14ac:dyDescent="0.2">
      <c r="F27" s="3"/>
      <c r="G27" s="15">
        <f>SUM(G26:G26)</f>
        <v>79441</v>
      </c>
      <c r="H27" s="15">
        <f>SUM(H26:H26)</f>
        <v>4</v>
      </c>
      <c r="I27" s="35">
        <f>SUM(G27:H27)</f>
        <v>79445</v>
      </c>
    </row>
    <row r="28" spans="2:9" x14ac:dyDescent="0.2">
      <c r="F28" s="3"/>
      <c r="G28" s="36"/>
      <c r="H28" s="36"/>
      <c r="I28" s="3"/>
    </row>
    <row r="29" spans="2:9" x14ac:dyDescent="0.2">
      <c r="F29" s="37" t="s">
        <v>16</v>
      </c>
      <c r="G29" s="9">
        <v>14596</v>
      </c>
      <c r="H29" s="9">
        <v>0</v>
      </c>
      <c r="I29" s="3"/>
    </row>
    <row r="30" spans="2:9" x14ac:dyDescent="0.2">
      <c r="F30" s="37" t="s">
        <v>17</v>
      </c>
      <c r="G30" s="9">
        <v>720264</v>
      </c>
      <c r="H30" s="9">
        <v>1</v>
      </c>
      <c r="I30" s="3"/>
    </row>
    <row r="31" spans="2:9" x14ac:dyDescent="0.2">
      <c r="F31" s="37" t="s">
        <v>18</v>
      </c>
      <c r="G31" s="9">
        <v>367246</v>
      </c>
      <c r="H31" s="9">
        <v>12</v>
      </c>
      <c r="I31" s="3"/>
    </row>
    <row r="32" spans="2:9" x14ac:dyDescent="0.2">
      <c r="F32" s="37" t="s">
        <v>19</v>
      </c>
      <c r="G32" s="9">
        <v>2235</v>
      </c>
      <c r="H32" s="9">
        <v>0</v>
      </c>
      <c r="I32" s="3"/>
    </row>
    <row r="33" spans="6:9" x14ac:dyDescent="0.2">
      <c r="F33" s="37" t="s">
        <v>20</v>
      </c>
      <c r="G33" s="9">
        <v>421329</v>
      </c>
      <c r="H33" s="9">
        <v>18</v>
      </c>
      <c r="I33" s="3"/>
    </row>
    <row r="34" spans="6:9" x14ac:dyDescent="0.2">
      <c r="F34" s="3"/>
      <c r="G34" s="15">
        <f>SUM(G29:G33)</f>
        <v>1525670</v>
      </c>
      <c r="H34" s="15">
        <f>SUM(H29:H33)</f>
        <v>31</v>
      </c>
      <c r="I34" s="38">
        <f>SUM(G34:H34)</f>
        <v>1525701</v>
      </c>
    </row>
    <row r="35" spans="6:9" x14ac:dyDescent="0.2">
      <c r="F35" s="3"/>
      <c r="G35" s="36"/>
      <c r="H35" s="36"/>
      <c r="I35" s="3"/>
    </row>
    <row r="36" spans="6:9" x14ac:dyDescent="0.2">
      <c r="F36" s="37" t="s">
        <v>22</v>
      </c>
      <c r="G36" s="9">
        <v>0</v>
      </c>
      <c r="H36" s="9">
        <v>96100</v>
      </c>
      <c r="I36" s="3"/>
    </row>
    <row r="37" spans="6:9" x14ac:dyDescent="0.2">
      <c r="F37" s="3"/>
      <c r="G37" s="15">
        <f>SUM(G36)</f>
        <v>0</v>
      </c>
      <c r="H37" s="15">
        <f>SUM(H36)</f>
        <v>96100</v>
      </c>
      <c r="I37" s="39">
        <f>SUM(G37:H37)</f>
        <v>96100</v>
      </c>
    </row>
    <row r="38" spans="6:9" x14ac:dyDescent="0.2">
      <c r="F38" s="3"/>
      <c r="G38" s="36"/>
      <c r="H38" s="36"/>
      <c r="I38" s="3"/>
    </row>
    <row r="39" spans="6:9" x14ac:dyDescent="0.2">
      <c r="F39" s="9" t="s">
        <v>36</v>
      </c>
      <c r="G39" s="9">
        <v>3229022</v>
      </c>
      <c r="H39" s="9">
        <v>0</v>
      </c>
      <c r="I39" s="3"/>
    </row>
    <row r="40" spans="6:9" x14ac:dyDescent="0.2">
      <c r="F40" s="3"/>
      <c r="G40" s="15">
        <f>SUM(G39:G39)</f>
        <v>3229022</v>
      </c>
      <c r="H40" s="15">
        <f>SUM(H39:H39)</f>
        <v>0</v>
      </c>
      <c r="I40" s="40">
        <f>SUM(G40:H40)</f>
        <v>3229022</v>
      </c>
    </row>
    <row r="41" spans="6:9" x14ac:dyDescent="0.2">
      <c r="F41" s="3"/>
      <c r="G41" s="3"/>
      <c r="H41" s="3"/>
      <c r="I41" s="3"/>
    </row>
    <row r="42" spans="6:9" x14ac:dyDescent="0.2">
      <c r="F42" s="3"/>
      <c r="G42" s="41">
        <f>SUM(G40,G37,G34,G27,G24,G21,G18,G11,G8)</f>
        <v>8633129</v>
      </c>
      <c r="H42" s="42">
        <f>SUM(H40,H37,H34,H27,H24,H21,H18,H11,H8)</f>
        <v>399312</v>
      </c>
      <c r="I42" s="3"/>
    </row>
  </sheetData>
  <mergeCells count="3">
    <mergeCell ref="B2:I2"/>
    <mergeCell ref="B4:D4"/>
    <mergeCell ref="F4:I4"/>
  </mergeCells>
  <pageMargins left="0.7" right="0.7" top="0.75" bottom="0.75" header="0.3" footer="0.3"/>
  <pageSetup paperSize="9" scale="66" fitToHeight="0" orientation="landscape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</vt:lpstr>
      <vt:lpstr>Chart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2026-07-27T12:56:55Z</cp:lastPrinted>
  <dcterms:created xsi:type="dcterms:W3CDTF">2021-08-23T06:25:24Z</dcterms:created>
  <dcterms:modified xsi:type="dcterms:W3CDTF">2026-08-03T05:02:06Z</dcterms:modified>
</cp:coreProperties>
</file>