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5151D0C8-36C0-47FF-8D3A-734452BC3E47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  <sheet name="Char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/>
  <c r="D29" i="1"/>
  <c r="D28" i="1"/>
  <c r="D27" i="1"/>
  <c r="D26" i="1"/>
  <c r="D25" i="1"/>
  <c r="F8" i="1" l="1"/>
  <c r="I10" i="1"/>
  <c r="I9" i="1"/>
  <c r="I8" i="1"/>
  <c r="I7" i="1"/>
  <c r="I6" i="1"/>
  <c r="I5" i="1"/>
  <c r="I4" i="1"/>
  <c r="J4" i="1" s="1"/>
  <c r="K4" i="1" s="1"/>
  <c r="E28" i="1"/>
  <c r="E29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E27" i="1"/>
  <c r="E25" i="1"/>
  <c r="E26" i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4" i="1" l="1"/>
</calcChain>
</file>

<file path=xl/sharedStrings.xml><?xml version="1.0" encoding="utf-8"?>
<sst xmlns="http://schemas.openxmlformats.org/spreadsheetml/2006/main" count="45" uniqueCount="45">
  <si>
    <t>Entry Year</t>
  </si>
  <si>
    <t>2020 Entry</t>
  </si>
  <si>
    <t>2021 Entry</t>
  </si>
  <si>
    <t>2022 Entry</t>
  </si>
  <si>
    <t>2023 Entry</t>
  </si>
  <si>
    <t>2024 Entry</t>
  </si>
  <si>
    <t>2025 Entry</t>
  </si>
  <si>
    <t>% Applicant Increase/
Decrease From Prev. Year</t>
  </si>
  <si>
    <t>Data used in chart 1</t>
  </si>
  <si>
    <t>Data used in chart 2</t>
  </si>
  <si>
    <t>3yr Period</t>
  </si>
  <si>
    <t>2026 Entry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</si>
  <si>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</si>
  <si>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</si>
  <si>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</si>
  <si>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</si>
  <si>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</si>
  <si>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</si>
  <si>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</si>
  <si>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</si>
  <si>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</si>
  <si>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</si>
  <si>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</si>
  <si>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</si>
  <si>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</si>
  <si>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</si>
  <si>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</si>
  <si>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</si>
  <si>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</si>
  <si>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</si>
  <si>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</si>
  <si>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2006 - 2008 Entry</t>
  </si>
  <si>
    <t>2009 - 2011 Entry</t>
  </si>
  <si>
    <t>2012 - 2014 Entry</t>
  </si>
  <si>
    <t>2015 - 2017 Entry</t>
  </si>
  <si>
    <t>2018 - 2020 Entry</t>
  </si>
  <si>
    <t>2021 - 2023 Entry</t>
  </si>
  <si>
    <t>2024 - 2026 Entry</t>
  </si>
  <si>
    <t>Total Applicants</t>
  </si>
  <si>
    <t>No. of Appplicant Increase/ 
Decrease From Prev. Year</t>
  </si>
  <si>
    <t>Difference in No. of
Applicants from
prev. 3yr period</t>
  </si>
  <si>
    <t>Total No. 
of Applicants</t>
  </si>
  <si>
    <t>% Increase from
prev 3yr period</t>
  </si>
  <si>
    <t>White Applicants  Increase/Decrease 
(2001 - 2026 Entry)</t>
  </si>
  <si>
    <t>White Applicants Increase/Decrease per 3yr period 
(2006 - 2026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</si>
</sst>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00"/>
      <color rgb="FF00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b="1">
                <a:solidFill>
                  <a:schemeClr val="tx1"/>
                </a:solidFill>
              </a:rPr>
              <a:t>White Applicants Increase/Decrease </a:t>
            </a:r>
          </a:p>
          <a:p>
            <a:pPr>
              <a:defRPr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28051356094284863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16849063010140161"/>
          <c:w val="0.74719461257214903"/>
          <c:h val="0.64870825036412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Data!$D$3</c:f>
              <c:strCache>
                <c:ptCount val="1"/>
                <c:pt idx="0">
                  <c:v>No. of Appplicant Increase/ 
Decrease From Prev. Year</c:v>
                </c:pt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3681592709757938E-3"/>
                  <c:y val="5.223188184543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4-4DC2-877A-C1CC018FDF6A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CCC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#,##0;[Red]#,##0</c:formatCode>
                <c:ptCount val="5"/>
                <c:pt idx="0">
                  <c:v>110</c:v>
                </c:pt>
                <c:pt idx="1">
                  <c:v>31</c:v>
                </c:pt>
                <c:pt idx="2">
                  <c:v>13</c:v>
                </c:pt>
                <c:pt idx="3">
                  <c:v>-64</c:v>
                </c:pt>
                <c:pt idx="4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ser>
          <c:idx val="0"/>
          <c:order val="1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768</c:v>
                </c:pt>
                <c:pt idx="1">
                  <c:v>799</c:v>
                </c:pt>
                <c:pt idx="2">
                  <c:v>812</c:v>
                </c:pt>
                <c:pt idx="3">
                  <c:v>748</c:v>
                </c:pt>
                <c:pt idx="4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114354048"/>
        <c:axId val="114355584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38100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3621695343249102E-2"/>
                  <c:y val="-2.50324001156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9-4052-9FA2-C2FEF4B1642B}"/>
                </c:ext>
              </c:extLst>
            </c:dLbl>
            <c:dLbl>
              <c:idx val="1"/>
              <c:layout>
                <c:manualLayout>
                  <c:x val="-2.0503260879509169E-2"/>
                  <c:y val="-3.1383736107754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9-4052-9FA2-C2FEF4B1642B}"/>
                </c:ext>
              </c:extLst>
            </c:dLbl>
            <c:dLbl>
              <c:idx val="2"/>
              <c:layout>
                <c:manualLayout>
                  <c:x val="-1.2261184836701673E-2"/>
                  <c:y val="-2.503552579325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9-4052-9FA2-C2FEF4B1642B}"/>
                </c:ext>
              </c:extLst>
            </c:dLbl>
            <c:dLbl>
              <c:idx val="3"/>
              <c:layout>
                <c:manualLayout>
                  <c:x val="-8.1490582593459013E-3"/>
                  <c:y val="2.921998551659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9-4052-9FA2-C2FEF4B1642B}"/>
                </c:ext>
              </c:extLst>
            </c:dLbl>
            <c:dLbl>
              <c:idx val="4"/>
              <c:layout>
                <c:manualLayout>
                  <c:x val="-1.2256013841031742E-2"/>
                  <c:y val="-2.504440929793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9-4052-9FA2-C2FEF4B1642B}"/>
                </c:ext>
              </c:extLst>
            </c:dLbl>
            <c:spPr>
              <a:solidFill>
                <a:srgbClr val="00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0.00%</c:formatCode>
                <c:ptCount val="5"/>
                <c:pt idx="0">
                  <c:v>0.16717325227963525</c:v>
                </c:pt>
                <c:pt idx="1">
                  <c:v>4.0364583333333336E-2</c:v>
                </c:pt>
                <c:pt idx="2">
                  <c:v>1.6270337922403004E-2</c:v>
                </c:pt>
                <c:pt idx="3">
                  <c:v>-7.8817733990147784E-2</c:v>
                </c:pt>
                <c:pt idx="4">
                  <c:v>0.24331550802139038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617208"/>
        <c:axId val="1116613608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6613608"/>
        <c:scaling>
          <c:orientation val="minMax"/>
          <c:max val="1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16617208"/>
        <c:crosses val="max"/>
        <c:crossBetween val="between"/>
      </c:valAx>
      <c:catAx>
        <c:axId val="11166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613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White Applicants Increase/Decrease per 3yr period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72103757773188"/>
          <c:y val="0.13037827089795595"/>
          <c:w val="0.85210576417915684"/>
          <c:h val="0.6031335401256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Total No. 
of 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#,##0;[Red]#,##0</c:formatCode>
                <c:ptCount val="7"/>
                <c:pt idx="0">
                  <c:v>5296</c:v>
                </c:pt>
                <c:pt idx="1">
                  <c:v>4870</c:v>
                </c:pt>
                <c:pt idx="2">
                  <c:v>4321</c:v>
                </c:pt>
                <c:pt idx="3">
                  <c:v>3475</c:v>
                </c:pt>
                <c:pt idx="4">
                  <c:v>2414</c:v>
                </c:pt>
                <c:pt idx="5">
                  <c:v>2225</c:v>
                </c:pt>
                <c:pt idx="6">
                  <c:v>2490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D-429E-AB58-4B710D54BF25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Difference in No. of
Applicants from
prev. 3yr period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  <c:extLst xmlns:c15="http://schemas.microsoft.com/office/drawing/2012/chart"/>
            </c:strRef>
          </c:cat>
          <c:val>
            <c:numRef>
              <c:f>Data!$J$4:$J$10</c:f>
              <c:numCache>
                <c:formatCode>#,##0;[Red]#,##0</c:formatCode>
                <c:ptCount val="7"/>
                <c:pt idx="0">
                  <c:v>-1233</c:v>
                </c:pt>
                <c:pt idx="1">
                  <c:v>-426</c:v>
                </c:pt>
                <c:pt idx="2">
                  <c:v>-549</c:v>
                </c:pt>
                <c:pt idx="3">
                  <c:v>-846</c:v>
                </c:pt>
                <c:pt idx="4">
                  <c:v>-1061</c:v>
                </c:pt>
                <c:pt idx="5">
                  <c:v>-189</c:v>
                </c:pt>
                <c:pt idx="6">
                  <c:v>265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327551336"/>
        <c:axId val="1327546656"/>
        <c:extLst/>
      </c:barChart>
      <c:lineChart>
        <c:grouping val="standard"/>
        <c:varyColors val="0"/>
        <c:ser>
          <c:idx val="2"/>
          <c:order val="2"/>
          <c:tx>
            <c:strRef>
              <c:f>Data!$K$3</c:f>
              <c:strCache>
                <c:ptCount val="1"/>
                <c:pt idx="0">
                  <c:v>% Increase from
prev 3yr period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349907272197445E-2"/>
                  <c:y val="2.154543963254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D-429E-AB58-4B710D54BF25}"/>
                </c:ext>
              </c:extLst>
            </c:dLbl>
            <c:dLbl>
              <c:idx val="1"/>
              <c:layout>
                <c:manualLayout>
                  <c:x val="-5.0322406193560064E-2"/>
                  <c:y val="2.9360892388451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29E-AB58-4B710D54BF25}"/>
                </c:ext>
              </c:extLst>
            </c:dLbl>
            <c:dLbl>
              <c:idx val="2"/>
              <c:layout>
                <c:manualLayout>
                  <c:x val="-6.0314278034741597E-2"/>
                  <c:y val="2.8807086614173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29E-AB58-4B710D54BF25}"/>
                </c:ext>
              </c:extLst>
            </c:dLbl>
            <c:dLbl>
              <c:idx val="3"/>
              <c:layout>
                <c:manualLayout>
                  <c:x val="-4.3532283007535087E-3"/>
                  <c:y val="2.424560566292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29E-AB58-4B710D54BF25}"/>
                </c:ext>
              </c:extLst>
            </c:dLbl>
            <c:dLbl>
              <c:idx val="4"/>
              <c:layout>
                <c:manualLayout>
                  <c:x val="-2.842862598565372E-3"/>
                  <c:y val="1.312811679790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29E-AB58-4B710D54BF25}"/>
                </c:ext>
              </c:extLst>
            </c:dLbl>
            <c:dLbl>
              <c:idx val="5"/>
              <c:layout>
                <c:manualLayout>
                  <c:x val="-5.4366555723673769E-3"/>
                  <c:y val="2.3382709973753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29E-AB58-4B710D54BF25}"/>
                </c:ext>
              </c:extLst>
            </c:dLbl>
            <c:dLbl>
              <c:idx val="6"/>
              <c:layout>
                <c:manualLayout>
                  <c:x val="-2.0054844872824137E-3"/>
                  <c:y val="-6.98654855643044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29E-AB58-4B710D54BF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Data!$K$4:$K$10</c:f>
              <c:numCache>
                <c:formatCode>0.00%</c:formatCode>
                <c:ptCount val="7"/>
                <c:pt idx="0">
                  <c:v>-0.18884974728136009</c:v>
                </c:pt>
                <c:pt idx="1">
                  <c:v>-8.0438066465256794E-2</c:v>
                </c:pt>
                <c:pt idx="2">
                  <c:v>-0.11273100616016427</c:v>
                </c:pt>
                <c:pt idx="3">
                  <c:v>-0.19578801203425134</c:v>
                </c:pt>
                <c:pt idx="4">
                  <c:v>-0.30532374100719423</c:v>
                </c:pt>
                <c:pt idx="5">
                  <c:v>-7.8293289146644574E-2</c:v>
                </c:pt>
                <c:pt idx="6">
                  <c:v>0.11910112359550562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  <c:max val="1.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6A66C7-8E17-4A78-A1DE-D537210146B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E797-2B42-CEDA-0FA8-9F25128B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29"/>
  <sheetViews>
    <sheetView zoomScale="120" zoomScaleNormal="120" workbookViewId="0">
      <selection activeCell="E4" sqref="E4"/>
    </sheetView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6.140625" style="2" customWidth="1"/>
    <col min="5" max="5" width="15.85546875" style="3" customWidth="1"/>
    <col min="6" max="6" width="19.140625" style="2" customWidth="1"/>
    <col min="7" max="7" width="10.28515625" style="2" customWidth="1"/>
    <col min="8" max="8" width="22.140625" style="2" customWidth="1"/>
    <col min="9" max="9" width="14.5703125" style="4" customWidth="1"/>
    <col min="10" max="10" width="16.7109375" style="4" customWidth="1"/>
    <col min="11" max="11" width="17.28515625" style="5" customWidth="1"/>
    <col min="12" max="12" width="16.5703125" style="4" customWidth="1"/>
    <col min="13" max="18" width="9.140625" style="4"/>
    <col min="19" max="16384" width="9.140625" style="1"/>
  </cols>
  <sheetData>
    <row r="2" spans="2:18" ht="33.75" customHeight="1" x14ac:dyDescent="0.25">
      <c r="B2" s="21" t="s">
        <v>43</v>
      </c>
      <c r="C2" s="21"/>
      <c r="D2" s="21"/>
      <c r="E2" s="21"/>
      <c r="F2" s="6"/>
      <c r="H2" s="21" t="s">
        <v>44</v>
      </c>
      <c r="I2" s="21"/>
      <c r="J2" s="21"/>
      <c r="K2" s="21"/>
    </row>
    <row r="3" spans="2:18" s="7" customFormat="1" ht="56.25" x14ac:dyDescent="0.25">
      <c r="B3" s="8" t="s">
        <v>0</v>
      </c>
      <c r="C3" s="9" t="s">
        <v>38</v>
      </c>
      <c r="D3" s="9" t="s">
        <v>39</v>
      </c>
      <c r="E3" s="10" t="s">
        <v>7</v>
      </c>
      <c r="F3" s="11"/>
      <c r="G3" s="12"/>
      <c r="H3" s="8" t="s">
        <v>10</v>
      </c>
      <c r="I3" s="9" t="s">
        <v>41</v>
      </c>
      <c r="J3" s="9" t="s">
        <v>40</v>
      </c>
      <c r="K3" s="10" t="s">
        <v>42</v>
      </c>
      <c r="L3" s="12"/>
      <c r="M3" s="12"/>
      <c r="N3" s="12"/>
      <c r="O3" s="12"/>
      <c r="P3" s="12"/>
      <c r="Q3" s="12"/>
      <c r="R3" s="12"/>
    </row>
    <row r="4" spans="2:18" ht="12.75" customHeight="1" x14ac:dyDescent="0.25">
      <c r="B4" s="16" t="s">
        <v>12</v>
      </c>
      <c r="C4" s="13">
        <v>153</v>
      </c>
      <c r="D4" s="13"/>
      <c r="E4" s="14">
        <v>-0.22550000000000001</v>
      </c>
      <c r="H4" s="17" t="s">
        <v>31</v>
      </c>
      <c r="I4" s="13">
        <f>SUM(C9:C11)</f>
        <v>5296</v>
      </c>
      <c r="J4" s="13">
        <f>+I4-F8</f>
        <v>-1233</v>
      </c>
      <c r="K4" s="14">
        <f>+J4/F8</f>
        <v>-0.18884974728136009</v>
      </c>
      <c r="L4" s="22" t="s">
        <v>9</v>
      </c>
    </row>
    <row r="5" spans="2:18" ht="12.75" customHeight="1" x14ac:dyDescent="0.25">
      <c r="B5" s="16" t="s">
        <v>13</v>
      </c>
      <c r="C5" s="13">
        <v>2157</v>
      </c>
      <c r="D5" s="13">
        <f>+C5-C4</f>
        <v>2004</v>
      </c>
      <c r="E5" s="14">
        <f>+(C5-C4)/C4</f>
        <v>13.098039215686274</v>
      </c>
      <c r="H5" s="17" t="s">
        <v>32</v>
      </c>
      <c r="I5" s="13">
        <f>SUM(C12:C14)</f>
        <v>4870</v>
      </c>
      <c r="J5" s="13">
        <f t="shared" ref="J5:J10" si="0">+I5-I4</f>
        <v>-426</v>
      </c>
      <c r="K5" s="14">
        <f t="shared" ref="K5:K10" si="1">+J5/I4</f>
        <v>-8.0438066465256794E-2</v>
      </c>
      <c r="L5" s="22"/>
    </row>
    <row r="6" spans="2:18" ht="12.75" customHeight="1" x14ac:dyDescent="0.25">
      <c r="B6" s="16" t="s">
        <v>14</v>
      </c>
      <c r="C6" s="13">
        <v>2266</v>
      </c>
      <c r="D6" s="13">
        <f t="shared" ref="D6:D29" si="2">+C6-C5</f>
        <v>109</v>
      </c>
      <c r="E6" s="14">
        <f t="shared" ref="E6:E23" si="3">+(C6-C5)/C5</f>
        <v>5.0533147890588784E-2</v>
      </c>
      <c r="H6" s="17" t="s">
        <v>33</v>
      </c>
      <c r="I6" s="13">
        <f>SUM(C15:C17)</f>
        <v>4321</v>
      </c>
      <c r="J6" s="13">
        <f t="shared" si="0"/>
        <v>-549</v>
      </c>
      <c r="K6" s="14">
        <f t="shared" si="1"/>
        <v>-0.11273100616016427</v>
      </c>
      <c r="L6" s="22"/>
    </row>
    <row r="7" spans="2:18" ht="12.75" customHeight="1" x14ac:dyDescent="0.25">
      <c r="B7" s="16" t="s">
        <v>15</v>
      </c>
      <c r="C7" s="13">
        <v>2198</v>
      </c>
      <c r="D7" s="13">
        <f t="shared" si="2"/>
        <v>-68</v>
      </c>
      <c r="E7" s="14">
        <f t="shared" si="3"/>
        <v>-3.0008826125330981E-2</v>
      </c>
      <c r="F7" s="15"/>
      <c r="H7" s="17" t="s">
        <v>34</v>
      </c>
      <c r="I7" s="13">
        <f>SUM(C18:C20)</f>
        <v>3475</v>
      </c>
      <c r="J7" s="13">
        <f t="shared" si="0"/>
        <v>-846</v>
      </c>
      <c r="K7" s="14">
        <f t="shared" si="1"/>
        <v>-0.19578801203425134</v>
      </c>
      <c r="L7" s="22"/>
    </row>
    <row r="8" spans="2:18" ht="12.75" customHeight="1" x14ac:dyDescent="0.25">
      <c r="B8" s="16" t="s">
        <v>16</v>
      </c>
      <c r="C8" s="13">
        <v>2065</v>
      </c>
      <c r="D8" s="13">
        <f t="shared" si="2"/>
        <v>-133</v>
      </c>
      <c r="E8" s="14">
        <f t="shared" si="3"/>
        <v>-6.0509554140127389E-2</v>
      </c>
      <c r="F8" s="15">
        <f>SUM(C6:C8)</f>
        <v>6529</v>
      </c>
      <c r="H8" s="17" t="s">
        <v>35</v>
      </c>
      <c r="I8" s="13">
        <f>SUM(C21:C23)</f>
        <v>2414</v>
      </c>
      <c r="J8" s="13">
        <f t="shared" si="0"/>
        <v>-1061</v>
      </c>
      <c r="K8" s="14">
        <f t="shared" si="1"/>
        <v>-0.30532374100719423</v>
      </c>
      <c r="L8" s="22"/>
    </row>
    <row r="9" spans="2:18" ht="12.75" customHeight="1" x14ac:dyDescent="0.25">
      <c r="B9" s="16" t="s">
        <v>17</v>
      </c>
      <c r="C9" s="13">
        <v>1972</v>
      </c>
      <c r="D9" s="13">
        <f t="shared" si="2"/>
        <v>-93</v>
      </c>
      <c r="E9" s="14">
        <f t="shared" si="3"/>
        <v>-4.5036319612590796E-2</v>
      </c>
      <c r="H9" s="17" t="s">
        <v>36</v>
      </c>
      <c r="I9" s="13">
        <f>SUM(C24:C26)</f>
        <v>2225</v>
      </c>
      <c r="J9" s="13">
        <f t="shared" si="0"/>
        <v>-189</v>
      </c>
      <c r="K9" s="14">
        <f t="shared" si="1"/>
        <v>-7.8293289146644574E-2</v>
      </c>
      <c r="L9" s="22"/>
    </row>
    <row r="10" spans="2:18" ht="12.75" customHeight="1" x14ac:dyDescent="0.25">
      <c r="B10" s="16" t="s">
        <v>18</v>
      </c>
      <c r="C10" s="13">
        <v>1789</v>
      </c>
      <c r="D10" s="13">
        <f t="shared" si="2"/>
        <v>-183</v>
      </c>
      <c r="E10" s="14">
        <f t="shared" si="3"/>
        <v>-9.2799188640973626E-2</v>
      </c>
      <c r="H10" s="17" t="s">
        <v>37</v>
      </c>
      <c r="I10" s="13">
        <f>SUM(C27:C29)</f>
        <v>2490</v>
      </c>
      <c r="J10" s="13">
        <f t="shared" si="0"/>
        <v>265</v>
      </c>
      <c r="K10" s="14">
        <f t="shared" si="1"/>
        <v>0.11910112359550562</v>
      </c>
      <c r="L10" s="22"/>
    </row>
    <row r="11" spans="2:18" ht="12.75" customHeight="1" x14ac:dyDescent="0.25">
      <c r="B11" s="16" t="s">
        <v>19</v>
      </c>
      <c r="C11" s="13">
        <v>1535</v>
      </c>
      <c r="D11" s="13">
        <f t="shared" si="2"/>
        <v>-254</v>
      </c>
      <c r="E11" s="14">
        <f t="shared" si="3"/>
        <v>-0.14197875908328675</v>
      </c>
      <c r="H11" s="4"/>
    </row>
    <row r="12" spans="2:18" ht="12.75" customHeight="1" x14ac:dyDescent="0.25">
      <c r="B12" s="16" t="s">
        <v>20</v>
      </c>
      <c r="C12" s="13">
        <v>1496</v>
      </c>
      <c r="D12" s="13">
        <f t="shared" si="2"/>
        <v>-39</v>
      </c>
      <c r="E12" s="14">
        <f t="shared" si="3"/>
        <v>-2.5407166123778503E-2</v>
      </c>
      <c r="H12" s="4"/>
    </row>
    <row r="13" spans="2:18" ht="12.75" customHeight="1" x14ac:dyDescent="0.25">
      <c r="B13" s="16" t="s">
        <v>21</v>
      </c>
      <c r="C13" s="13">
        <v>1697</v>
      </c>
      <c r="D13" s="13">
        <f t="shared" si="2"/>
        <v>201</v>
      </c>
      <c r="E13" s="14">
        <f t="shared" si="3"/>
        <v>0.13435828877005349</v>
      </c>
      <c r="H13" s="4"/>
    </row>
    <row r="14" spans="2:18" ht="12.75" customHeight="1" x14ac:dyDescent="0.25">
      <c r="B14" s="16" t="s">
        <v>22</v>
      </c>
      <c r="C14" s="13">
        <v>1677</v>
      </c>
      <c r="D14" s="13">
        <f t="shared" si="2"/>
        <v>-20</v>
      </c>
      <c r="E14" s="14">
        <f t="shared" si="3"/>
        <v>-1.1785503830288745E-2</v>
      </c>
      <c r="H14" s="4"/>
    </row>
    <row r="15" spans="2:18" ht="12.75" customHeight="1" x14ac:dyDescent="0.25">
      <c r="B15" s="16" t="s">
        <v>23</v>
      </c>
      <c r="C15" s="13">
        <v>1430</v>
      </c>
      <c r="D15" s="13">
        <f t="shared" si="2"/>
        <v>-247</v>
      </c>
      <c r="E15" s="14">
        <f t="shared" si="3"/>
        <v>-0.14728682170542637</v>
      </c>
      <c r="H15" s="4"/>
    </row>
    <row r="16" spans="2:18" ht="12.75" customHeight="1" x14ac:dyDescent="0.25">
      <c r="B16" s="16" t="s">
        <v>24</v>
      </c>
      <c r="C16" s="13">
        <v>1449</v>
      </c>
      <c r="D16" s="13">
        <f t="shared" si="2"/>
        <v>19</v>
      </c>
      <c r="E16" s="14">
        <f t="shared" si="3"/>
        <v>1.3286713286713287E-2</v>
      </c>
      <c r="H16" s="4"/>
    </row>
    <row r="17" spans="2:7" ht="12.75" customHeight="1" x14ac:dyDescent="0.25">
      <c r="B17" s="16" t="s">
        <v>25</v>
      </c>
      <c r="C17" s="13">
        <v>1442</v>
      </c>
      <c r="D17" s="13">
        <f t="shared" si="2"/>
        <v>-7</v>
      </c>
      <c r="E17" s="14">
        <f t="shared" si="3"/>
        <v>-4.830917874396135E-3</v>
      </c>
    </row>
    <row r="18" spans="2:7" ht="12.75" customHeight="1" x14ac:dyDescent="0.25">
      <c r="B18" s="16" t="s">
        <v>26</v>
      </c>
      <c r="C18" s="13">
        <v>1261</v>
      </c>
      <c r="D18" s="13">
        <f t="shared" si="2"/>
        <v>-181</v>
      </c>
      <c r="E18" s="14">
        <f t="shared" si="3"/>
        <v>-0.12552011095700416</v>
      </c>
    </row>
    <row r="19" spans="2:7" ht="12.75" customHeight="1" x14ac:dyDescent="0.25">
      <c r="B19" s="16" t="s">
        <v>27</v>
      </c>
      <c r="C19" s="13">
        <v>1104</v>
      </c>
      <c r="D19" s="13">
        <f t="shared" si="2"/>
        <v>-157</v>
      </c>
      <c r="E19" s="14">
        <f t="shared" si="3"/>
        <v>-0.12450436161776368</v>
      </c>
    </row>
    <row r="20" spans="2:7" ht="12.75" customHeight="1" x14ac:dyDescent="0.25">
      <c r="B20" s="16" t="s">
        <v>28</v>
      </c>
      <c r="C20" s="13">
        <v>1110</v>
      </c>
      <c r="D20" s="13">
        <f t="shared" si="2"/>
        <v>6</v>
      </c>
      <c r="E20" s="14">
        <f t="shared" si="3"/>
        <v>5.434782608695652E-3</v>
      </c>
    </row>
    <row r="21" spans="2:7" ht="12.75" customHeight="1" x14ac:dyDescent="0.25">
      <c r="B21" s="16" t="s">
        <v>29</v>
      </c>
      <c r="C21" s="13">
        <v>913</v>
      </c>
      <c r="D21" s="13">
        <f t="shared" si="2"/>
        <v>-197</v>
      </c>
      <c r="E21" s="14">
        <f t="shared" si="3"/>
        <v>-0.17747747747747747</v>
      </c>
    </row>
    <row r="22" spans="2:7" ht="12.75" customHeight="1" x14ac:dyDescent="0.25">
      <c r="B22" s="16" t="s">
        <v>30</v>
      </c>
      <c r="C22" s="13">
        <v>854</v>
      </c>
      <c r="D22" s="13">
        <f t="shared" si="2"/>
        <v>-59</v>
      </c>
      <c r="E22" s="14">
        <f t="shared" si="3"/>
        <v>-6.4622124863088715E-2</v>
      </c>
    </row>
    <row r="23" spans="2:7" ht="12.75" customHeight="1" x14ac:dyDescent="0.25">
      <c r="B23" s="16" t="s">
        <v>1</v>
      </c>
      <c r="C23" s="13">
        <v>647</v>
      </c>
      <c r="D23" s="13">
        <f t="shared" si="2"/>
        <v>-207</v>
      </c>
      <c r="E23" s="14">
        <f t="shared" si="3"/>
        <v>-0.2423887587822014</v>
      </c>
      <c r="F23" s="1"/>
    </row>
    <row r="24" spans="2:7" ht="12.75" customHeight="1" x14ac:dyDescent="0.25">
      <c r="B24" s="16" t="s">
        <v>2</v>
      </c>
      <c r="C24" s="13">
        <v>658</v>
      </c>
      <c r="D24" s="13">
        <f t="shared" si="2"/>
        <v>11</v>
      </c>
      <c r="E24" s="14">
        <f t="shared" ref="E24:E29" si="4">+(C24-C23)/C23</f>
        <v>1.7001545595054096E-2</v>
      </c>
      <c r="F24" s="1"/>
    </row>
    <row r="25" spans="2:7" ht="12.75" customHeight="1" x14ac:dyDescent="0.25">
      <c r="B25" s="18" t="s">
        <v>3</v>
      </c>
      <c r="C25" s="17">
        <v>768</v>
      </c>
      <c r="D25" s="17">
        <f t="shared" si="2"/>
        <v>110</v>
      </c>
      <c r="E25" s="19">
        <f t="shared" si="4"/>
        <v>0.16717325227963525</v>
      </c>
      <c r="F25" s="23" t="s">
        <v>8</v>
      </c>
      <c r="G25" s="20"/>
    </row>
    <row r="26" spans="2:7" ht="12.75" customHeight="1" x14ac:dyDescent="0.25">
      <c r="B26" s="18" t="s">
        <v>4</v>
      </c>
      <c r="C26" s="17">
        <v>799</v>
      </c>
      <c r="D26" s="17">
        <f t="shared" si="2"/>
        <v>31</v>
      </c>
      <c r="E26" s="19">
        <f t="shared" si="4"/>
        <v>4.0364583333333336E-2</v>
      </c>
      <c r="F26" s="23"/>
    </row>
    <row r="27" spans="2:7" ht="12.75" customHeight="1" x14ac:dyDescent="0.25">
      <c r="B27" s="18" t="s">
        <v>5</v>
      </c>
      <c r="C27" s="17">
        <v>812</v>
      </c>
      <c r="D27" s="17">
        <f t="shared" si="2"/>
        <v>13</v>
      </c>
      <c r="E27" s="19">
        <f t="shared" si="4"/>
        <v>1.6270337922403004E-2</v>
      </c>
      <c r="F27" s="23"/>
    </row>
    <row r="28" spans="2:7" ht="12.75" customHeight="1" x14ac:dyDescent="0.25">
      <c r="B28" s="18" t="s">
        <v>6</v>
      </c>
      <c r="C28" s="17">
        <v>748</v>
      </c>
      <c r="D28" s="17">
        <f t="shared" si="2"/>
        <v>-64</v>
      </c>
      <c r="E28" s="19">
        <f t="shared" si="4"/>
        <v>-7.8817733990147784E-2</v>
      </c>
      <c r="F28" s="23"/>
    </row>
    <row r="29" spans="2:7" ht="12.75" customHeight="1" x14ac:dyDescent="0.25">
      <c r="B29" s="18" t="s">
        <v>11</v>
      </c>
      <c r="C29" s="17">
        <v>930</v>
      </c>
      <c r="D29" s="17">
        <f t="shared" si="2"/>
        <v>182</v>
      </c>
      <c r="E29" s="19">
        <f t="shared" si="4"/>
        <v>0.24331550802139038</v>
      </c>
      <c r="F29" s="23"/>
    </row>
  </sheetData>
  <mergeCells count="4">
    <mergeCell ref="B2:E2"/>
    <mergeCell ref="H2:K2"/>
    <mergeCell ref="L4:L10"/>
    <mergeCell ref="F25:F29"/>
  </mergeCells>
  <pageMargins left="0.7" right="0.7" top="0.48" bottom="0.53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Chart1</vt:lpstr>
      <vt:lpstr>Chart2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2026-07-29T13:40:23Z</cp:lastPrinted>
  <dcterms:created xsi:type="dcterms:W3CDTF">2020-08-26T06:44:24Z</dcterms:created>
  <dcterms:modified xsi:type="dcterms:W3CDTF">2026-08-03T05:32:37Z</dcterms:modified>
</cp:coreProperties>
</file>