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2. Global Public Institutional Data\Copy - SM\"/>
    </mc:Choice>
  </mc:AlternateContent>
  <xr:revisionPtr revIDLastSave="0" documentId="13_ncr:1_{00CA82F9-E7A0-487B-B947-54A3C2E55809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Data" sheetId="1" r:id="rId1"/>
    <sheet name="Chart1" sheetId="2" r:id="rId2"/>
    <sheet name="Char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24" i="1"/>
  <c r="D29" i="1"/>
  <c r="D28" i="1"/>
  <c r="D27" i="1"/>
  <c r="D26" i="1"/>
  <c r="D25" i="1"/>
  <c r="F8" i="1" l="1"/>
  <c r="I10" i="1"/>
  <c r="I9" i="1"/>
  <c r="I8" i="1"/>
  <c r="I7" i="1"/>
  <c r="I6" i="1"/>
  <c r="I5" i="1"/>
  <c r="I4" i="1"/>
  <c r="J4" i="1" s="1"/>
  <c r="K4" i="1" s="1"/>
  <c r="E28" i="1"/>
  <c r="E29" i="1"/>
  <c r="J5" i="1" l="1"/>
  <c r="K5" i="1" s="1"/>
  <c r="J6" i="1"/>
  <c r="K6" i="1" s="1"/>
  <c r="J7" i="1"/>
  <c r="K7" i="1" s="1"/>
  <c r="J8" i="1"/>
  <c r="K8" i="1" s="1"/>
  <c r="J9" i="1"/>
  <c r="K9" i="1" s="1"/>
  <c r="J10" i="1"/>
  <c r="K10" i="1" s="1"/>
  <c r="E27" i="1"/>
  <c r="E25" i="1"/>
  <c r="E26" i="1"/>
  <c r="E23" i="1" l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24" i="1" l="1"/>
</calcChain>
</file>

<file path=xl/sharedStrings.xml><?xml version="1.0" encoding="utf-8"?>
<sst xmlns="http://schemas.openxmlformats.org/spreadsheetml/2006/main" count="45" uniqueCount="45">
  <si>
    <t>Entry Year</t>
  </si>
  <si>
    <t>2020 Entry</t>
  </si>
  <si>
    <t>2021 Entry</t>
  </si>
  <si>
    <t>2022 Entry</t>
  </si>
  <si>
    <t>2023 Entry</t>
  </si>
  <si>
    <t>2024 Entry</t>
  </si>
  <si>
    <t>2025 Entry</t>
  </si>
  <si>
    <t>% Applicant Increase/
Decrease From Prev. Year</t>
  </si>
  <si>
    <t>Data used in chart 1</t>
  </si>
  <si>
    <t>Data used in chart 2</t>
  </si>
  <si>
    <t>3yr Period</t>
  </si>
  <si>
    <t>2026 Entry</t>
  </si>
  <si>
    <t>2001 Entry</t>
  </si>
  <si>
    <t>2002 Entry</t>
  </si>
  <si>
    <t>2003 Entry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</si>
  <si>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</si>
  <si>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</si>
  <si>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</si>
  <si>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</si>
  <si>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</si>
  <si>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</si>
  <si>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</si>
  <si>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</si>
  <si>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</si>
  <si>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</si>
  <si>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</si>
  <si>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</si>
  <si>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</si>
  <si>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</si>
  <si>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</si>
  <si>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</si>
  <si>
    <t>2006 - 2008 Entry</t>
  </si>
  <si>
    <t>2009 - 2011 Entry</t>
  </si>
  <si>
    <t>2012 - 2014 Entry</t>
  </si>
  <si>
    <t>2015 - 2017 Entry</t>
  </si>
  <si>
    <t>2018 - 2020 Entry</t>
  </si>
  <si>
    <t>2021 - 2023 Entry</t>
  </si>
  <si>
    <t>2024 - 2026 Entry</t>
  </si>
  <si>
    <t>Total Applicants</t>
  </si>
  <si>
    <t>No. of Appplicant Increase/ 
Decrease From Prev. Year</t>
  </si>
  <si>
    <t>Difference in No. of
Applicants from
prev. 3yr period</t>
  </si>
  <si>
    <t>Total No. 
of Applicants</t>
  </si>
  <si>
    <t>% Increase from
prev 3yr period</t>
  </si>
  <si>
    <t>Indian Applicants  Increase/Decrease 
(2001 - 2026 Entry)</t>
  </si>
  <si>
    <t>Indian Applicants Increase/Decrease per 3yr period 
(2006 - 2026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</si>
</sst>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b/>
      <sz val="9"/>
      <color rgb="FFFF0000"/>
      <name val="Tahoma"/>
      <family val="2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49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CC00"/>
      <color rgb="FF00FF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b="1">
                <a:solidFill>
                  <a:schemeClr val="tx1"/>
                </a:solidFill>
              </a:rPr>
              <a:t>Indian Applicants Increase/Decrease </a:t>
            </a:r>
          </a:p>
          <a:p>
            <a:pPr>
              <a:defRPr b="1"/>
            </a:pPr>
            <a:r>
              <a:rPr lang="en-ZA" sz="1800" b="1">
                <a:solidFill>
                  <a:srgbClr val="C00000"/>
                </a:solidFill>
              </a:rPr>
              <a:t>(2022 - 2026 Entry)</a:t>
            </a:r>
          </a:p>
        </c:rich>
      </c:tx>
      <c:layout>
        <c:manualLayout>
          <c:xMode val="edge"/>
          <c:yMode val="edge"/>
          <c:x val="0.28051356094284863"/>
          <c:y val="1.2529936048018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966142712382302"/>
          <c:y val="0.16849063010140161"/>
          <c:w val="0.74719461257214903"/>
          <c:h val="0.64870825036412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Data!$D$3</c:f>
              <c:strCache>
                <c:ptCount val="1"/>
                <c:pt idx="0">
                  <c:v>No. of Appplicant Increase/ 
Decrease From Prev. Year</c:v>
                </c:pt>
              </c:strCache>
            </c:strRef>
          </c:tx>
          <c:spPr>
            <a:solidFill>
              <a:srgbClr val="CC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4.38746425623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7F-429C-A242-BFA3398EC4A4}"/>
                </c:ext>
              </c:extLst>
            </c:dLbl>
            <c:dLbl>
              <c:idx val="4"/>
              <c:layout>
                <c:manualLayout>
                  <c:x val="0"/>
                  <c:y val="6.05887921098687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7F-429C-A242-BFA3398EC4A4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CCCC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Data!$B$4:$B$29</c15:sqref>
                  </c15:fullRef>
                </c:ext>
              </c:extLst>
              <c:f>Data!$B$25:$B$29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Data!$D$4:$D$29</c15:sqref>
                  </c15:fullRef>
                </c:ext>
              </c:extLst>
              <c:f>Data!$D$25:$D$29</c:f>
              <c:numCache>
                <c:formatCode>#,##0;[Red]#,##0</c:formatCode>
                <c:ptCount val="5"/>
                <c:pt idx="0">
                  <c:v>434</c:v>
                </c:pt>
                <c:pt idx="1">
                  <c:v>317</c:v>
                </c:pt>
                <c:pt idx="2">
                  <c:v>-123</c:v>
                </c:pt>
                <c:pt idx="3">
                  <c:v>18</c:v>
                </c:pt>
                <c:pt idx="4">
                  <c:v>-276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F0-4683-824E-C06C3E0D821D}"/>
            </c:ext>
          </c:extLst>
        </c:ser>
        <c:ser>
          <c:idx val="0"/>
          <c:order val="1"/>
          <c:tx>
            <c:strRef>
              <c:f>Data!$C$3</c:f>
              <c:strCache>
                <c:ptCount val="1"/>
                <c:pt idx="0">
                  <c:v>Total Applicants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6">
                        <a:lumMod val="40000"/>
                        <a:lumOff val="6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Data!$B$4:$B$29</c15:sqref>
                  </c15:fullRef>
                </c:ext>
              </c:extLst>
              <c:f>Data!$B$25:$B$29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Data!$C$4:$C$29</c15:sqref>
                  </c15:fullRef>
                </c:ext>
              </c:extLst>
              <c:f>Data!$C$25:$C$29</c:f>
              <c:numCache>
                <c:formatCode>#,##0;[Red]#,##0</c:formatCode>
                <c:ptCount val="5"/>
                <c:pt idx="0">
                  <c:v>5531</c:v>
                </c:pt>
                <c:pt idx="1">
                  <c:v>5848</c:v>
                </c:pt>
                <c:pt idx="2">
                  <c:v>5725</c:v>
                </c:pt>
                <c:pt idx="3">
                  <c:v>5743</c:v>
                </c:pt>
                <c:pt idx="4">
                  <c:v>5467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F0-4683-824E-C06C3E0D8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10"/>
        <c:axId val="114354048"/>
        <c:axId val="114355584"/>
      </c:barChart>
      <c:lineChart>
        <c:grouping val="standard"/>
        <c:varyColors val="0"/>
        <c:ser>
          <c:idx val="2"/>
          <c:order val="2"/>
          <c:tx>
            <c:strRef>
              <c:f>Data!$E$3</c:f>
              <c:strCache>
                <c:ptCount val="1"/>
                <c:pt idx="0">
                  <c:v>% Applicant Increase/
Decrease From Prev. Year</c:v>
                </c:pt>
              </c:strCache>
            </c:strRef>
          </c:tx>
          <c:spPr>
            <a:ln w="38100" cap="rnd">
              <a:solidFill>
                <a:srgbClr val="00FFFF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4243550755795395E-2"/>
                  <c:y val="2.7199237960053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49-4052-9FA2-C2FEF4B1642B}"/>
                </c:ext>
              </c:extLst>
            </c:dLbl>
            <c:dLbl>
              <c:idx val="1"/>
              <c:layout>
                <c:manualLayout>
                  <c:x val="-2.0503260879509169E-2"/>
                  <c:y val="-3.1383736107754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49-4052-9FA2-C2FEF4B1642B}"/>
                </c:ext>
              </c:extLst>
            </c:dLbl>
            <c:dLbl>
              <c:idx val="2"/>
              <c:layout>
                <c:manualLayout>
                  <c:x val="-5.6042246403991733E-2"/>
                  <c:y val="2.5106988886203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49-4052-9FA2-C2FEF4B1642B}"/>
                </c:ext>
              </c:extLst>
            </c:dLbl>
            <c:dLbl>
              <c:idx val="3"/>
              <c:layout>
                <c:manualLayout>
                  <c:x val="-6.4243550755795395E-2"/>
                  <c:y val="-2.092249073850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49-4052-9FA2-C2FEF4B1642B}"/>
                </c:ext>
              </c:extLst>
            </c:dLbl>
            <c:dLbl>
              <c:idx val="4"/>
              <c:layout>
                <c:manualLayout>
                  <c:x val="-6.783376757128568E-3"/>
                  <c:y val="-2.5044409297936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49-4052-9FA2-C2FEF4B1642B}"/>
                </c:ext>
              </c:extLst>
            </c:dLbl>
            <c:spPr>
              <a:solidFill>
                <a:srgbClr val="00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Data!$B$4:$B$29</c15:sqref>
                  </c15:fullRef>
                </c:ext>
              </c:extLst>
              <c:f>Data!$B$25:$B$29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Data!$E$4:$E$29</c15:sqref>
                  </c15:fullRef>
                </c:ext>
              </c:extLst>
              <c:f>Data!$E$25:$E$29</c:f>
              <c:numCache>
                <c:formatCode>0.00%</c:formatCode>
                <c:ptCount val="5"/>
                <c:pt idx="0">
                  <c:v>8.5148126348832648E-2</c:v>
                </c:pt>
                <c:pt idx="1">
                  <c:v>5.7313324896040498E-2</c:v>
                </c:pt>
                <c:pt idx="2">
                  <c:v>-2.1032831737346103E-2</c:v>
                </c:pt>
                <c:pt idx="3">
                  <c:v>3.1441048034934497E-3</c:v>
                </c:pt>
                <c:pt idx="4">
                  <c:v>-4.8058506007313248E-2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83F0-4683-824E-C06C3E0D8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617208"/>
        <c:axId val="1116613608"/>
      </c:lineChart>
      <c:catAx>
        <c:axId val="11435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4355584"/>
        <c:crosses val="autoZero"/>
        <c:auto val="1"/>
        <c:lblAlgn val="ctr"/>
        <c:lblOffset val="100"/>
        <c:noMultiLvlLbl val="0"/>
      </c:catAx>
      <c:valAx>
        <c:axId val="11435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4354048"/>
        <c:crosses val="autoZero"/>
        <c:crossBetween val="between"/>
      </c:valAx>
      <c:valAx>
        <c:axId val="1116613608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16617208"/>
        <c:crosses val="max"/>
        <c:crossBetween val="between"/>
      </c:valAx>
      <c:catAx>
        <c:axId val="1116617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166136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/>
              <a:t>Indian Applicants Increase/Decrease per 3yr period </a:t>
            </a:r>
          </a:p>
          <a:p>
            <a:pPr>
              <a:defRPr/>
            </a:pPr>
            <a:r>
              <a:rPr lang="en-ZA" sz="1800">
                <a:solidFill>
                  <a:srgbClr val="C00000"/>
                </a:solidFill>
              </a:rPr>
              <a:t>(2006 - 2026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072103757773188"/>
          <c:y val="0.13037827089795595"/>
          <c:w val="0.85210576417915684"/>
          <c:h val="0.603133540125666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Data!$I$3</c:f>
              <c:strCache>
                <c:ptCount val="1"/>
                <c:pt idx="0">
                  <c:v>Total No. 
of Applicants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Data!$H$4:$H$10</c:f>
              <c:strCache>
                <c:ptCount val="7"/>
                <c:pt idx="0">
                  <c:v>2006 - 2008 Entry</c:v>
                </c:pt>
                <c:pt idx="1">
                  <c:v>2009 - 2011 Entry</c:v>
                </c:pt>
                <c:pt idx="2">
                  <c:v>2012 - 2014 Entry</c:v>
                </c:pt>
                <c:pt idx="3">
                  <c:v>2015 - 2017 Entry</c:v>
                </c:pt>
                <c:pt idx="4">
                  <c:v>2018 - 2020 Entry</c:v>
                </c:pt>
                <c:pt idx="5">
                  <c:v>2021 - 2023 Entry</c:v>
                </c:pt>
                <c:pt idx="6">
                  <c:v>2024 - 2026 Entry</c:v>
                </c:pt>
              </c:strCache>
            </c:strRef>
          </c:cat>
          <c:val>
            <c:numRef>
              <c:f>Data!$I$4:$I$10</c:f>
              <c:numCache>
                <c:formatCode>#,##0;[Red]#,##0</c:formatCode>
                <c:ptCount val="7"/>
                <c:pt idx="0">
                  <c:v>15251</c:v>
                </c:pt>
                <c:pt idx="1">
                  <c:v>19472</c:v>
                </c:pt>
                <c:pt idx="2">
                  <c:v>20006</c:v>
                </c:pt>
                <c:pt idx="3">
                  <c:v>17671</c:v>
                </c:pt>
                <c:pt idx="4">
                  <c:v>16006</c:v>
                </c:pt>
                <c:pt idx="5">
                  <c:v>16476</c:v>
                </c:pt>
                <c:pt idx="6">
                  <c:v>16935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9D-429E-AB58-4B710D54BF25}"/>
            </c:ext>
          </c:extLst>
        </c:ser>
        <c:ser>
          <c:idx val="1"/>
          <c:order val="1"/>
          <c:tx>
            <c:strRef>
              <c:f>Data!$J$3</c:f>
              <c:strCache>
                <c:ptCount val="1"/>
                <c:pt idx="0">
                  <c:v>Difference in No. of
Applicants from
prev. 3yr period</c:v>
                </c:pt>
              </c:strCache>
              <c:extLst xmlns:c15="http://schemas.microsoft.com/office/drawing/2012/chart"/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Data!$H$4:$H$10</c:f>
              <c:strCache>
                <c:ptCount val="7"/>
                <c:pt idx="0">
                  <c:v>2006 - 2008 Entry</c:v>
                </c:pt>
                <c:pt idx="1">
                  <c:v>2009 - 2011 Entry</c:v>
                </c:pt>
                <c:pt idx="2">
                  <c:v>2012 - 2014 Entry</c:v>
                </c:pt>
                <c:pt idx="3">
                  <c:v>2015 - 2017 Entry</c:v>
                </c:pt>
                <c:pt idx="4">
                  <c:v>2018 - 2020 Entry</c:v>
                </c:pt>
                <c:pt idx="5">
                  <c:v>2021 - 2023 Entry</c:v>
                </c:pt>
                <c:pt idx="6">
                  <c:v>2024 - 2026 Entry</c:v>
                </c:pt>
              </c:strCache>
              <c:extLst xmlns:c15="http://schemas.microsoft.com/office/drawing/2012/chart"/>
            </c:strRef>
          </c:cat>
          <c:val>
            <c:numRef>
              <c:f>Data!$J$4:$J$10</c:f>
              <c:numCache>
                <c:formatCode>#,##0;[Red]#,##0</c:formatCode>
                <c:ptCount val="7"/>
                <c:pt idx="0">
                  <c:v>-3732</c:v>
                </c:pt>
                <c:pt idx="1">
                  <c:v>4221</c:v>
                </c:pt>
                <c:pt idx="2">
                  <c:v>534</c:v>
                </c:pt>
                <c:pt idx="3">
                  <c:v>-2335</c:v>
                </c:pt>
                <c:pt idx="4">
                  <c:v>-1665</c:v>
                </c:pt>
                <c:pt idx="5">
                  <c:v>470</c:v>
                </c:pt>
                <c:pt idx="6">
                  <c:v>459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229D-429E-AB58-4B710D54B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1327551336"/>
        <c:axId val="1327546656"/>
        <c:extLst/>
      </c:barChart>
      <c:lineChart>
        <c:grouping val="standard"/>
        <c:varyColors val="0"/>
        <c:ser>
          <c:idx val="2"/>
          <c:order val="2"/>
          <c:tx>
            <c:strRef>
              <c:f>Data!$K$3</c:f>
              <c:strCache>
                <c:ptCount val="1"/>
                <c:pt idx="0">
                  <c:v>% Increase from
prev 3yr period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22564219044163E-2"/>
                  <c:y val="-2.2204515829499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9D-429E-AB58-4B710D54BF25}"/>
                </c:ext>
              </c:extLst>
            </c:dLbl>
            <c:dLbl>
              <c:idx val="1"/>
              <c:layout>
                <c:manualLayout>
                  <c:x val="-7.7685630685904936E-2"/>
                  <c:y val="-6.0557770444088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9D-429E-AB58-4B710D54BF25}"/>
                </c:ext>
              </c:extLst>
            </c:dLbl>
            <c:dLbl>
              <c:idx val="2"/>
              <c:layout>
                <c:manualLayout>
                  <c:x val="-8.3572975500546196E-2"/>
                  <c:y val="1.2140459715262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9D-429E-AB58-4B710D54BF25}"/>
                </c:ext>
              </c:extLst>
            </c:dLbl>
            <c:dLbl>
              <c:idx val="3"/>
              <c:layout>
                <c:manualLayout>
                  <c:x val="-4.3532283007535087E-3"/>
                  <c:y val="2.4245605662928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9D-429E-AB58-4B710D54BF25}"/>
                </c:ext>
              </c:extLst>
            </c:dLbl>
            <c:dLbl>
              <c:idx val="4"/>
              <c:layout>
                <c:manualLayout>
                  <c:x val="-1.4747506406850327E-3"/>
                  <c:y val="-2.0205201622524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9D-429E-AB58-4B710D54BF25}"/>
                </c:ext>
              </c:extLst>
            </c:dLbl>
            <c:dLbl>
              <c:idx val="5"/>
              <c:layout>
                <c:manualLayout>
                  <c:x val="3.6031495684708707E-5"/>
                  <c:y val="-1.4117235345581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9D-429E-AB58-4B710D54BF25}"/>
                </c:ext>
              </c:extLst>
            </c:dLbl>
            <c:dLbl>
              <c:idx val="6"/>
              <c:layout>
                <c:manualLayout>
                  <c:x val="-1.0214467084362657E-2"/>
                  <c:y val="2.4263421617752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9D-429E-AB58-4B710D54BF25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92D05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Data!$H$4:$H$10</c:f>
              <c:strCache>
                <c:ptCount val="7"/>
                <c:pt idx="0">
                  <c:v>2006 - 2008 Entry</c:v>
                </c:pt>
                <c:pt idx="1">
                  <c:v>2009 - 2011 Entry</c:v>
                </c:pt>
                <c:pt idx="2">
                  <c:v>2012 - 2014 Entry</c:v>
                </c:pt>
                <c:pt idx="3">
                  <c:v>2015 - 2017 Entry</c:v>
                </c:pt>
                <c:pt idx="4">
                  <c:v>2018 - 2020 Entry</c:v>
                </c:pt>
                <c:pt idx="5">
                  <c:v>2021 - 2023 Entry</c:v>
                </c:pt>
                <c:pt idx="6">
                  <c:v>2024 - 2026 Entry</c:v>
                </c:pt>
              </c:strCache>
            </c:strRef>
          </c:cat>
          <c:val>
            <c:numRef>
              <c:f>Data!$K$4:$K$10</c:f>
              <c:numCache>
                <c:formatCode>0.00%</c:formatCode>
                <c:ptCount val="7"/>
                <c:pt idx="0">
                  <c:v>-0.19659695517041564</c:v>
                </c:pt>
                <c:pt idx="1">
                  <c:v>0.27676873647629663</c:v>
                </c:pt>
                <c:pt idx="2">
                  <c:v>2.7423993426458505E-2</c:v>
                </c:pt>
                <c:pt idx="3">
                  <c:v>-0.1167149855043487</c:v>
                </c:pt>
                <c:pt idx="4">
                  <c:v>-9.4222171920095077E-2</c:v>
                </c:pt>
                <c:pt idx="5">
                  <c:v>2.9363988504310882E-2</c:v>
                </c:pt>
                <c:pt idx="6">
                  <c:v>2.7858703568827387E-2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9D-429E-AB58-4B710D54B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556736"/>
        <c:axId val="1327553856"/>
      </c:lineChart>
      <c:catAx>
        <c:axId val="1327551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327546656"/>
        <c:crosses val="autoZero"/>
        <c:auto val="1"/>
        <c:lblAlgn val="ctr"/>
        <c:lblOffset val="100"/>
        <c:noMultiLvlLbl val="0"/>
      </c:catAx>
      <c:valAx>
        <c:axId val="132754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327551336"/>
        <c:crosses val="autoZero"/>
        <c:crossBetween val="between"/>
      </c:valAx>
      <c:valAx>
        <c:axId val="1327553856"/>
        <c:scaling>
          <c:orientation val="minMax"/>
          <c:max val="1.5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327556736"/>
        <c:crosses val="max"/>
        <c:crossBetween val="between"/>
        <c:majorUnit val="0.30000000000000004"/>
      </c:valAx>
      <c:catAx>
        <c:axId val="132755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755385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B6A66C7-8E17-4A78-A1DE-D537210146B3}">
  <sheetPr/>
  <sheetViews>
    <sheetView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17E797-2B42-CEDA-0FA8-9F25128B07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R29"/>
  <sheetViews>
    <sheetView zoomScale="120" zoomScaleNormal="120" workbookViewId="0"/>
  </sheetViews>
  <sheetFormatPr defaultRowHeight="11.25" x14ac:dyDescent="0.25"/>
  <cols>
    <col min="1" max="1" width="3.7109375" style="1" customWidth="1"/>
    <col min="2" max="2" width="17.42578125" style="1" customWidth="1"/>
    <col min="3" max="3" width="12.5703125" style="2" customWidth="1"/>
    <col min="4" max="4" width="16.140625" style="2" customWidth="1"/>
    <col min="5" max="5" width="15.85546875" style="3" customWidth="1"/>
    <col min="6" max="6" width="19.140625" style="2" customWidth="1"/>
    <col min="7" max="7" width="10.28515625" style="2" customWidth="1"/>
    <col min="8" max="8" width="22.140625" style="2" customWidth="1"/>
    <col min="9" max="9" width="14.5703125" style="4" customWidth="1"/>
    <col min="10" max="10" width="16.7109375" style="4" customWidth="1"/>
    <col min="11" max="11" width="17.28515625" style="5" customWidth="1"/>
    <col min="12" max="12" width="16.5703125" style="4" customWidth="1"/>
    <col min="13" max="18" width="9.140625" style="4"/>
    <col min="19" max="16384" width="9.140625" style="1"/>
  </cols>
  <sheetData>
    <row r="2" spans="2:18" ht="33.75" customHeight="1" x14ac:dyDescent="0.25">
      <c r="B2" s="21" t="s">
        <v>43</v>
      </c>
      <c r="C2" s="21"/>
      <c r="D2" s="21"/>
      <c r="E2" s="21"/>
      <c r="F2" s="6"/>
      <c r="H2" s="21" t="s">
        <v>44</v>
      </c>
      <c r="I2" s="21"/>
      <c r="J2" s="21"/>
      <c r="K2" s="21"/>
    </row>
    <row r="3" spans="2:18" s="7" customFormat="1" ht="56.25" x14ac:dyDescent="0.25">
      <c r="B3" s="8" t="s">
        <v>0</v>
      </c>
      <c r="C3" s="9" t="s">
        <v>38</v>
      </c>
      <c r="D3" s="9" t="s">
        <v>39</v>
      </c>
      <c r="E3" s="10" t="s">
        <v>7</v>
      </c>
      <c r="F3" s="11"/>
      <c r="G3" s="12"/>
      <c r="H3" s="8" t="s">
        <v>10</v>
      </c>
      <c r="I3" s="9" t="s">
        <v>41</v>
      </c>
      <c r="J3" s="9" t="s">
        <v>40</v>
      </c>
      <c r="K3" s="10" t="s">
        <v>42</v>
      </c>
      <c r="L3" s="12"/>
      <c r="M3" s="12"/>
      <c r="N3" s="12"/>
      <c r="O3" s="12"/>
      <c r="P3" s="12"/>
      <c r="Q3" s="12"/>
      <c r="R3" s="12"/>
    </row>
    <row r="4" spans="2:18" ht="12.75" customHeight="1" x14ac:dyDescent="0.25">
      <c r="B4" s="16" t="s">
        <v>12</v>
      </c>
      <c r="C4" s="13">
        <v>495</v>
      </c>
      <c r="D4" s="13"/>
      <c r="E4" s="14">
        <v>-0.22550000000000001</v>
      </c>
      <c r="H4" s="17" t="s">
        <v>31</v>
      </c>
      <c r="I4" s="13">
        <f>SUM(C9:C11)</f>
        <v>15251</v>
      </c>
      <c r="J4" s="13">
        <f>+I4-F8</f>
        <v>-3732</v>
      </c>
      <c r="K4" s="14">
        <f>+J4/F8</f>
        <v>-0.19659695517041564</v>
      </c>
      <c r="L4" s="22" t="s">
        <v>9</v>
      </c>
    </row>
    <row r="5" spans="2:18" ht="12.75" customHeight="1" x14ac:dyDescent="0.25">
      <c r="B5" s="16" t="s">
        <v>13</v>
      </c>
      <c r="C5" s="13">
        <v>5684</v>
      </c>
      <c r="D5" s="13">
        <f t="shared" ref="D5:D29" si="0">+C5-C4</f>
        <v>5189</v>
      </c>
      <c r="E5" s="14">
        <f t="shared" ref="E5:E23" si="1">+(C5-C4)/C4</f>
        <v>10.482828282828283</v>
      </c>
      <c r="H5" s="17" t="s">
        <v>32</v>
      </c>
      <c r="I5" s="13">
        <f>SUM(C12:C14)</f>
        <v>19472</v>
      </c>
      <c r="J5" s="13">
        <f t="shared" ref="J5:J10" si="2">+I5-I4</f>
        <v>4221</v>
      </c>
      <c r="K5" s="14">
        <f t="shared" ref="K5:K10" si="3">+J5/I4</f>
        <v>0.27676873647629663</v>
      </c>
      <c r="L5" s="22"/>
    </row>
    <row r="6" spans="2:18" ht="12.75" customHeight="1" x14ac:dyDescent="0.25">
      <c r="B6" s="16" t="s">
        <v>14</v>
      </c>
      <c r="C6" s="13">
        <v>6023</v>
      </c>
      <c r="D6" s="13">
        <f t="shared" si="0"/>
        <v>339</v>
      </c>
      <c r="E6" s="14">
        <f t="shared" si="1"/>
        <v>5.9641097818437717E-2</v>
      </c>
      <c r="H6" s="17" t="s">
        <v>33</v>
      </c>
      <c r="I6" s="13">
        <f>SUM(C15:C17)</f>
        <v>20006</v>
      </c>
      <c r="J6" s="13">
        <f t="shared" si="2"/>
        <v>534</v>
      </c>
      <c r="K6" s="14">
        <f t="shared" si="3"/>
        <v>2.7423993426458505E-2</v>
      </c>
      <c r="L6" s="22"/>
    </row>
    <row r="7" spans="2:18" ht="12.75" customHeight="1" x14ac:dyDescent="0.25">
      <c r="B7" s="16" t="s">
        <v>15</v>
      </c>
      <c r="C7" s="13">
        <v>6447</v>
      </c>
      <c r="D7" s="13">
        <f t="shared" si="0"/>
        <v>424</v>
      </c>
      <c r="E7" s="14">
        <f t="shared" si="1"/>
        <v>7.0396812219824009E-2</v>
      </c>
      <c r="F7" s="15"/>
      <c r="H7" s="17" t="s">
        <v>34</v>
      </c>
      <c r="I7" s="13">
        <f>SUM(C18:C20)</f>
        <v>17671</v>
      </c>
      <c r="J7" s="13">
        <f t="shared" si="2"/>
        <v>-2335</v>
      </c>
      <c r="K7" s="14">
        <f t="shared" si="3"/>
        <v>-0.1167149855043487</v>
      </c>
      <c r="L7" s="22"/>
    </row>
    <row r="8" spans="2:18" ht="12.75" customHeight="1" x14ac:dyDescent="0.25">
      <c r="B8" s="16" t="s">
        <v>16</v>
      </c>
      <c r="C8" s="13">
        <v>6513</v>
      </c>
      <c r="D8" s="13">
        <f t="shared" si="0"/>
        <v>66</v>
      </c>
      <c r="E8" s="14">
        <f t="shared" si="1"/>
        <v>1.0237319683573755E-2</v>
      </c>
      <c r="F8" s="15">
        <f>SUM(C6:C8)</f>
        <v>18983</v>
      </c>
      <c r="H8" s="17" t="s">
        <v>35</v>
      </c>
      <c r="I8" s="13">
        <f>SUM(C21:C23)</f>
        <v>16006</v>
      </c>
      <c r="J8" s="13">
        <f t="shared" si="2"/>
        <v>-1665</v>
      </c>
      <c r="K8" s="14">
        <f t="shared" si="3"/>
        <v>-9.4222171920095077E-2</v>
      </c>
      <c r="L8" s="22"/>
    </row>
    <row r="9" spans="2:18" ht="12.75" customHeight="1" x14ac:dyDescent="0.25">
      <c r="B9" s="16" t="s">
        <v>17</v>
      </c>
      <c r="C9" s="13">
        <v>5775</v>
      </c>
      <c r="D9" s="13">
        <f t="shared" si="0"/>
        <v>-738</v>
      </c>
      <c r="E9" s="14">
        <f t="shared" si="1"/>
        <v>-0.11331183786273606</v>
      </c>
      <c r="H9" s="17" t="s">
        <v>36</v>
      </c>
      <c r="I9" s="13">
        <f>SUM(C24:C26)</f>
        <v>16476</v>
      </c>
      <c r="J9" s="13">
        <f t="shared" si="2"/>
        <v>470</v>
      </c>
      <c r="K9" s="14">
        <f t="shared" si="3"/>
        <v>2.9363988504310882E-2</v>
      </c>
      <c r="L9" s="22"/>
    </row>
    <row r="10" spans="2:18" ht="12.75" customHeight="1" x14ac:dyDescent="0.25">
      <c r="B10" s="16" t="s">
        <v>18</v>
      </c>
      <c r="C10" s="13">
        <v>4156</v>
      </c>
      <c r="D10" s="13">
        <f t="shared" si="0"/>
        <v>-1619</v>
      </c>
      <c r="E10" s="14">
        <f t="shared" si="1"/>
        <v>-0.28034632034632034</v>
      </c>
      <c r="H10" s="17" t="s">
        <v>37</v>
      </c>
      <c r="I10" s="13">
        <f>SUM(C27:C29)</f>
        <v>16935</v>
      </c>
      <c r="J10" s="13">
        <f t="shared" si="2"/>
        <v>459</v>
      </c>
      <c r="K10" s="14">
        <f t="shared" si="3"/>
        <v>2.7858703568827387E-2</v>
      </c>
      <c r="L10" s="22"/>
    </row>
    <row r="11" spans="2:18" ht="12.75" customHeight="1" x14ac:dyDescent="0.25">
      <c r="B11" s="16" t="s">
        <v>19</v>
      </c>
      <c r="C11" s="13">
        <v>5320</v>
      </c>
      <c r="D11" s="13">
        <f t="shared" si="0"/>
        <v>1164</v>
      </c>
      <c r="E11" s="14">
        <f t="shared" si="1"/>
        <v>0.28007699711260825</v>
      </c>
      <c r="H11" s="4"/>
    </row>
    <row r="12" spans="2:18" ht="12.75" customHeight="1" x14ac:dyDescent="0.25">
      <c r="B12" s="16" t="s">
        <v>20</v>
      </c>
      <c r="C12" s="13">
        <v>5825</v>
      </c>
      <c r="D12" s="13">
        <f t="shared" si="0"/>
        <v>505</v>
      </c>
      <c r="E12" s="14">
        <f t="shared" si="1"/>
        <v>9.492481203007519E-2</v>
      </c>
      <c r="H12" s="4"/>
    </row>
    <row r="13" spans="2:18" ht="12.75" customHeight="1" x14ac:dyDescent="0.25">
      <c r="B13" s="16" t="s">
        <v>21</v>
      </c>
      <c r="C13" s="13">
        <v>6973</v>
      </c>
      <c r="D13" s="13">
        <f t="shared" si="0"/>
        <v>1148</v>
      </c>
      <c r="E13" s="14">
        <f t="shared" si="1"/>
        <v>0.19708154506437769</v>
      </c>
      <c r="H13" s="4"/>
    </row>
    <row r="14" spans="2:18" ht="12.75" customHeight="1" x14ac:dyDescent="0.25">
      <c r="B14" s="16" t="s">
        <v>22</v>
      </c>
      <c r="C14" s="13">
        <v>6674</v>
      </c>
      <c r="D14" s="13">
        <f t="shared" si="0"/>
        <v>-299</v>
      </c>
      <c r="E14" s="14">
        <f t="shared" si="1"/>
        <v>-4.2879678760935035E-2</v>
      </c>
      <c r="H14" s="4"/>
    </row>
    <row r="15" spans="2:18" ht="12.75" customHeight="1" x14ac:dyDescent="0.25">
      <c r="B15" s="16" t="s">
        <v>23</v>
      </c>
      <c r="C15" s="13">
        <v>4743</v>
      </c>
      <c r="D15" s="13">
        <f t="shared" si="0"/>
        <v>-1931</v>
      </c>
      <c r="E15" s="14">
        <f t="shared" si="1"/>
        <v>-0.28933173509139948</v>
      </c>
      <c r="H15" s="4"/>
    </row>
    <row r="16" spans="2:18" ht="12.75" customHeight="1" x14ac:dyDescent="0.25">
      <c r="B16" s="16" t="s">
        <v>24</v>
      </c>
      <c r="C16" s="13">
        <v>6142</v>
      </c>
      <c r="D16" s="13">
        <f t="shared" si="0"/>
        <v>1399</v>
      </c>
      <c r="E16" s="14">
        <f t="shared" si="1"/>
        <v>0.29496099515074847</v>
      </c>
      <c r="H16" s="4"/>
    </row>
    <row r="17" spans="2:7" ht="12.75" customHeight="1" x14ac:dyDescent="0.25">
      <c r="B17" s="16" t="s">
        <v>25</v>
      </c>
      <c r="C17" s="13">
        <v>9121</v>
      </c>
      <c r="D17" s="13">
        <f t="shared" si="0"/>
        <v>2979</v>
      </c>
      <c r="E17" s="14">
        <f t="shared" si="1"/>
        <v>0.48502116574405729</v>
      </c>
    </row>
    <row r="18" spans="2:7" ht="12.75" customHeight="1" x14ac:dyDescent="0.25">
      <c r="B18" s="16" t="s">
        <v>26</v>
      </c>
      <c r="C18" s="13">
        <v>6608</v>
      </c>
      <c r="D18" s="13">
        <f t="shared" si="0"/>
        <v>-2513</v>
      </c>
      <c r="E18" s="14">
        <f t="shared" si="1"/>
        <v>-0.27551803530314656</v>
      </c>
    </row>
    <row r="19" spans="2:7" ht="12.75" customHeight="1" x14ac:dyDescent="0.25">
      <c r="B19" s="16" t="s">
        <v>27</v>
      </c>
      <c r="C19" s="13">
        <v>5710</v>
      </c>
      <c r="D19" s="13">
        <f t="shared" si="0"/>
        <v>-898</v>
      </c>
      <c r="E19" s="14">
        <f t="shared" si="1"/>
        <v>-0.13589588377723971</v>
      </c>
    </row>
    <row r="20" spans="2:7" ht="12.75" customHeight="1" x14ac:dyDescent="0.25">
      <c r="B20" s="16" t="s">
        <v>28</v>
      </c>
      <c r="C20" s="13">
        <v>5353</v>
      </c>
      <c r="D20" s="13">
        <f t="shared" si="0"/>
        <v>-357</v>
      </c>
      <c r="E20" s="14">
        <f t="shared" si="1"/>
        <v>-6.252189141856393E-2</v>
      </c>
    </row>
    <row r="21" spans="2:7" ht="12.75" customHeight="1" x14ac:dyDescent="0.25">
      <c r="B21" s="16" t="s">
        <v>29</v>
      </c>
      <c r="C21" s="13">
        <v>5400</v>
      </c>
      <c r="D21" s="13">
        <f t="shared" si="0"/>
        <v>47</v>
      </c>
      <c r="E21" s="14">
        <f t="shared" si="1"/>
        <v>8.7801232953484028E-3</v>
      </c>
    </row>
    <row r="22" spans="2:7" ht="12.75" customHeight="1" x14ac:dyDescent="0.25">
      <c r="B22" s="16" t="s">
        <v>30</v>
      </c>
      <c r="C22" s="13">
        <v>5516</v>
      </c>
      <c r="D22" s="13">
        <f t="shared" si="0"/>
        <v>116</v>
      </c>
      <c r="E22" s="14">
        <f t="shared" si="1"/>
        <v>2.148148148148148E-2</v>
      </c>
    </row>
    <row r="23" spans="2:7" ht="12.75" customHeight="1" x14ac:dyDescent="0.25">
      <c r="B23" s="16" t="s">
        <v>1</v>
      </c>
      <c r="C23" s="13">
        <v>5090</v>
      </c>
      <c r="D23" s="13">
        <f t="shared" si="0"/>
        <v>-426</v>
      </c>
      <c r="E23" s="14">
        <f t="shared" si="1"/>
        <v>-7.7229876722262503E-2</v>
      </c>
      <c r="F23" s="1"/>
    </row>
    <row r="24" spans="2:7" ht="12.75" customHeight="1" x14ac:dyDescent="0.25">
      <c r="B24" s="16" t="s">
        <v>2</v>
      </c>
      <c r="C24" s="13">
        <v>5097</v>
      </c>
      <c r="D24" s="13">
        <f t="shared" si="0"/>
        <v>7</v>
      </c>
      <c r="E24" s="14">
        <f t="shared" ref="E24:E29" si="4">+(C24-C23)/C23</f>
        <v>1.37524557956778E-3</v>
      </c>
      <c r="F24" s="1"/>
    </row>
    <row r="25" spans="2:7" ht="12.75" customHeight="1" x14ac:dyDescent="0.25">
      <c r="B25" s="18" t="s">
        <v>3</v>
      </c>
      <c r="C25" s="17">
        <v>5531</v>
      </c>
      <c r="D25" s="17">
        <f t="shared" si="0"/>
        <v>434</v>
      </c>
      <c r="E25" s="19">
        <f t="shared" si="4"/>
        <v>8.5148126348832648E-2</v>
      </c>
      <c r="F25" s="23" t="s">
        <v>8</v>
      </c>
      <c r="G25" s="20"/>
    </row>
    <row r="26" spans="2:7" ht="12.75" customHeight="1" x14ac:dyDescent="0.25">
      <c r="B26" s="18" t="s">
        <v>4</v>
      </c>
      <c r="C26" s="17">
        <v>5848</v>
      </c>
      <c r="D26" s="17">
        <f t="shared" si="0"/>
        <v>317</v>
      </c>
      <c r="E26" s="19">
        <f t="shared" si="4"/>
        <v>5.7313324896040498E-2</v>
      </c>
      <c r="F26" s="23"/>
    </row>
    <row r="27" spans="2:7" ht="12.75" customHeight="1" x14ac:dyDescent="0.25">
      <c r="B27" s="18" t="s">
        <v>5</v>
      </c>
      <c r="C27" s="17">
        <v>5725</v>
      </c>
      <c r="D27" s="17">
        <f t="shared" si="0"/>
        <v>-123</v>
      </c>
      <c r="E27" s="19">
        <f t="shared" si="4"/>
        <v>-2.1032831737346103E-2</v>
      </c>
      <c r="F27" s="23"/>
    </row>
    <row r="28" spans="2:7" ht="12.75" customHeight="1" x14ac:dyDescent="0.25">
      <c r="B28" s="18" t="s">
        <v>6</v>
      </c>
      <c r="C28" s="17">
        <v>5743</v>
      </c>
      <c r="D28" s="17">
        <f t="shared" si="0"/>
        <v>18</v>
      </c>
      <c r="E28" s="19">
        <f t="shared" si="4"/>
        <v>3.1441048034934497E-3</v>
      </c>
      <c r="F28" s="23"/>
    </row>
    <row r="29" spans="2:7" ht="12.75" customHeight="1" x14ac:dyDescent="0.25">
      <c r="B29" s="18" t="s">
        <v>11</v>
      </c>
      <c r="C29" s="17">
        <v>5467</v>
      </c>
      <c r="D29" s="17">
        <f t="shared" si="0"/>
        <v>-276</v>
      </c>
      <c r="E29" s="19">
        <f t="shared" si="4"/>
        <v>-4.8058506007313248E-2</v>
      </c>
      <c r="F29" s="23"/>
    </row>
  </sheetData>
  <mergeCells count="4">
    <mergeCell ref="B2:E2"/>
    <mergeCell ref="H2:K2"/>
    <mergeCell ref="L4:L10"/>
    <mergeCell ref="F25:F29"/>
  </mergeCells>
  <pageMargins left="0.7" right="0.7" top="0.48" bottom="0.53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Data</vt:lpstr>
      <vt:lpstr>Chart1</vt:lpstr>
      <vt:lpstr>Chart2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Maharaj_Arjunan</dc:creator>
  <cp:lastModifiedBy>Shane Naicker</cp:lastModifiedBy>
  <cp:lastPrinted>2026-07-29T13:40:23Z</cp:lastPrinted>
  <dcterms:created xsi:type="dcterms:W3CDTF">2020-08-26T06:44:24Z</dcterms:created>
  <dcterms:modified xsi:type="dcterms:W3CDTF">2026-08-03T05:31:20Z</dcterms:modified>
</cp:coreProperties>
</file>