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E70F4126-89CE-48EB-ABDF-3245751E567E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ata" sheetId="1" r:id="rId1"/>
    <sheet name="Chart1" sheetId="2" r:id="rId2"/>
    <sheet name="Char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24" i="1"/>
  <c r="D29" i="1"/>
  <c r="D28" i="1"/>
  <c r="D27" i="1"/>
  <c r="D26" i="1"/>
  <c r="D25" i="1"/>
  <c r="F8" i="1" l="1"/>
  <c r="I10" i="1"/>
  <c r="I9" i="1"/>
  <c r="I8" i="1"/>
  <c r="I7" i="1"/>
  <c r="I6" i="1"/>
  <c r="I5" i="1"/>
  <c r="I4" i="1"/>
  <c r="J4" i="1" s="1"/>
  <c r="K4" i="1" s="1"/>
  <c r="E28" i="1"/>
  <c r="E29" i="1"/>
  <c r="J5" i="1" l="1"/>
  <c r="K5" i="1" s="1"/>
  <c r="J6" i="1"/>
  <c r="K6" i="1" s="1"/>
  <c r="J7" i="1"/>
  <c r="K7" i="1" s="1"/>
  <c r="J8" i="1"/>
  <c r="K8" i="1" s="1"/>
  <c r="J9" i="1"/>
  <c r="K9" i="1" s="1"/>
  <c r="J10" i="1"/>
  <c r="K10" i="1" s="1"/>
  <c r="E27" i="1"/>
  <c r="E25" i="1"/>
  <c r="E26" i="1"/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24" i="1" l="1"/>
</calcChain>
</file>

<file path=xl/sharedStrings.xml><?xml version="1.0" encoding="utf-8"?>
<sst xmlns="http://schemas.openxmlformats.org/spreadsheetml/2006/main" count="45" uniqueCount="45">
  <si>
    <t>Entry Year</t>
  </si>
  <si>
    <t>2020 Entry</t>
  </si>
  <si>
    <t>2021 Entry</t>
  </si>
  <si>
    <t>2022 Entry</t>
  </si>
  <si>
    <t>2023 Entry</t>
  </si>
  <si>
    <t>2024 Entry</t>
  </si>
  <si>
    <t>2025 Entry</t>
  </si>
  <si>
    <t>% Applicant Increase/
Decrease From Prev. Year</t>
  </si>
  <si>
    <t>Data used in chart 1</t>
  </si>
  <si>
    <t>Data used in chart 2</t>
  </si>
  <si>
    <t>3yr Period</t>
  </si>
  <si>
    <t>2026 Entry</t>
  </si>
  <si>
    <t>2001 Entry</t>
  </si>
  <si>
    <t>2002 Entry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</si>
  <si>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</si>
  <si>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</si>
  <si>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</si>
  <si>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</si>
  <si>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</si>
  <si>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</si>
  <si>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</si>
  <si>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</si>
  <si>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</si>
  <si>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</si>
  <si>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</si>
  <si>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</si>
  <si>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</si>
  <si>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</si>
  <si>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</si>
  <si>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</si>
  <si>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</si>
  <si>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2006 - 2008 Entry</t>
  </si>
  <si>
    <t>2009 - 2011 Entry</t>
  </si>
  <si>
    <t>2012 - 2014 Entry</t>
  </si>
  <si>
    <t>2015 - 2017 Entry</t>
  </si>
  <si>
    <t>2018 - 2020 Entry</t>
  </si>
  <si>
    <t>2021 - 2023 Entry</t>
  </si>
  <si>
    <t>2024 - 2026 Entry</t>
  </si>
  <si>
    <t>Total Applicants</t>
  </si>
  <si>
    <t>No. of Appplicant Increase/ 
Decrease From Prev. Year</t>
  </si>
  <si>
    <t>Difference in No. of
Applicants from
prev. 3yr period</t>
  </si>
  <si>
    <t>Total No. 
of Applicants</t>
  </si>
  <si>
    <t>% Increase from
prev 3yr period</t>
  </si>
  <si>
    <t>Coloured Applicants  Increase/Decrease 
(2001 - 2026 Entry)</t>
  </si>
  <si>
    <t>Coloured Applicants Increase per 3yr period 
(2006 - 2026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</si>
</sst>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CC00"/>
      <color rgb="FF00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b="1">
                <a:solidFill>
                  <a:schemeClr val="tx1"/>
                </a:solidFill>
              </a:rPr>
              <a:t>Coloured Applicants Increase/Decrease </a:t>
            </a:r>
          </a:p>
          <a:p>
            <a:pPr>
              <a:defRPr b="1"/>
            </a:pPr>
            <a:r>
              <a:rPr lang="en-ZA" sz="1800" b="1">
                <a:solidFill>
                  <a:srgbClr val="C00000"/>
                </a:solidFill>
              </a:rPr>
              <a:t>(2022 - 2026 Entry)</a:t>
            </a:r>
          </a:p>
        </c:rich>
      </c:tx>
      <c:layout>
        <c:manualLayout>
          <c:xMode val="edge"/>
          <c:yMode val="edge"/>
          <c:x val="0.28051356094284863"/>
          <c:y val="1.252993604801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66142712382302"/>
          <c:y val="0.16849063010140161"/>
          <c:w val="0.74719461257214903"/>
          <c:h val="0.64870825036412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Data!$D$3</c:f>
              <c:strCache>
                <c:ptCount val="1"/>
                <c:pt idx="0">
                  <c:v>No. of Appplicant Increase/ 
Decrease From Prev. Year</c:v>
                </c:pt>
              </c:strCache>
            </c:strRef>
          </c:tx>
          <c:spPr>
            <a:solidFill>
              <a:srgbClr val="CC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CCCC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Data!$D$4:$D$29</c15:sqref>
                  </c15:fullRef>
                </c:ext>
              </c:extLst>
              <c:f>Data!$D$25:$D$29</c:f>
              <c:numCache>
                <c:formatCode>#,##0;[Red]#,##0</c:formatCode>
                <c:ptCount val="5"/>
                <c:pt idx="0">
                  <c:v>323</c:v>
                </c:pt>
                <c:pt idx="1">
                  <c:v>138</c:v>
                </c:pt>
                <c:pt idx="2">
                  <c:v>180</c:v>
                </c:pt>
                <c:pt idx="3">
                  <c:v>288</c:v>
                </c:pt>
                <c:pt idx="4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F0-4683-824E-C06C3E0D821D}"/>
            </c:ext>
          </c:extLst>
        </c:ser>
        <c:ser>
          <c:idx val="0"/>
          <c:order val="1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40000"/>
                        <a:lumOff val="6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Data!$C$4:$C$29</c15:sqref>
                  </c15:fullRef>
                </c:ext>
              </c:extLst>
              <c:f>Data!$C$25:$C$29</c:f>
              <c:numCache>
                <c:formatCode>#,##0;[Red]#,##0</c:formatCode>
                <c:ptCount val="5"/>
                <c:pt idx="0">
                  <c:v>1866</c:v>
                </c:pt>
                <c:pt idx="1">
                  <c:v>2004</c:v>
                </c:pt>
                <c:pt idx="2">
                  <c:v>2184</c:v>
                </c:pt>
                <c:pt idx="3">
                  <c:v>2472</c:v>
                </c:pt>
                <c:pt idx="4">
                  <c:v>2590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10"/>
        <c:axId val="114354048"/>
        <c:axId val="114355584"/>
      </c:barChart>
      <c:lineChart>
        <c:grouping val="standard"/>
        <c:varyColors val="0"/>
        <c:ser>
          <c:idx val="2"/>
          <c:order val="2"/>
          <c:tx>
            <c:strRef>
              <c:f>Data!$E$3</c:f>
              <c:strCache>
                <c:ptCount val="1"/>
                <c:pt idx="0">
                  <c:v>% Applicant Increase/
Decrease From Prev. Year</c:v>
                </c:pt>
              </c:strCache>
            </c:strRef>
          </c:tx>
          <c:spPr>
            <a:ln w="38100" cap="rnd">
              <a:solidFill>
                <a:srgbClr val="00FFFF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4243550755795395E-2"/>
                  <c:y val="2.7199237960053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49-4052-9FA2-C2FEF4B1642B}"/>
                </c:ext>
              </c:extLst>
            </c:dLbl>
            <c:dLbl>
              <c:idx val="1"/>
              <c:layout>
                <c:manualLayout>
                  <c:x val="-2.0503260879509169E-2"/>
                  <c:y val="-3.1383736107754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9-4052-9FA2-C2FEF4B1642B}"/>
                </c:ext>
              </c:extLst>
            </c:dLbl>
            <c:dLbl>
              <c:idx val="2"/>
              <c:layout>
                <c:manualLayout>
                  <c:x val="-5.6042246403991733E-2"/>
                  <c:y val="2.5106988886203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9-4052-9FA2-C2FEF4B1642B}"/>
                </c:ext>
              </c:extLst>
            </c:dLbl>
            <c:dLbl>
              <c:idx val="3"/>
              <c:layout>
                <c:manualLayout>
                  <c:x val="-6.4243550755795395E-2"/>
                  <c:y val="-2.092249073850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9-4052-9FA2-C2FEF4B1642B}"/>
                </c:ext>
              </c:extLst>
            </c:dLbl>
            <c:dLbl>
              <c:idx val="4"/>
              <c:layout>
                <c:manualLayout>
                  <c:x val="-6.1509782638527508E-2"/>
                  <c:y val="1.8830241664652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9-4052-9FA2-C2FEF4B1642B}"/>
                </c:ext>
              </c:extLst>
            </c:dLbl>
            <c:spPr>
              <a:solidFill>
                <a:srgbClr val="00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Data!$E$4:$E$29</c15:sqref>
                  </c15:fullRef>
                </c:ext>
              </c:extLst>
              <c:f>Data!$E$25:$E$29</c:f>
              <c:numCache>
                <c:formatCode>0.00%</c:formatCode>
                <c:ptCount val="5"/>
                <c:pt idx="0">
                  <c:v>0.20933246921581336</c:v>
                </c:pt>
                <c:pt idx="1">
                  <c:v>7.3954983922829579E-2</c:v>
                </c:pt>
                <c:pt idx="2">
                  <c:v>8.9820359281437126E-2</c:v>
                </c:pt>
                <c:pt idx="3">
                  <c:v>0.13186813186813187</c:v>
                </c:pt>
                <c:pt idx="4">
                  <c:v>4.7734627831715212E-2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617208"/>
        <c:axId val="1116613608"/>
      </c:lineChart>
      <c:catAx>
        <c:axId val="11435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5584"/>
        <c:crosses val="autoZero"/>
        <c:auto val="1"/>
        <c:lblAlgn val="ctr"/>
        <c:lblOffset val="100"/>
        <c:noMultiLvlLbl val="0"/>
      </c:catAx>
      <c:valAx>
        <c:axId val="11435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4048"/>
        <c:crosses val="autoZero"/>
        <c:crossBetween val="between"/>
      </c:valAx>
      <c:valAx>
        <c:axId val="111661360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16617208"/>
        <c:crosses val="max"/>
        <c:crossBetween val="between"/>
      </c:valAx>
      <c:catAx>
        <c:axId val="1116617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6613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 b="1">
                <a:solidFill>
                  <a:schemeClr val="tx1"/>
                </a:solidFill>
              </a:rPr>
              <a:t>Coloured</a:t>
            </a:r>
            <a:r>
              <a:rPr lang="en-ZA" sz="2000"/>
              <a:t> Applicants Increase per 3yr period 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(2006 - 2026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072103757773188"/>
          <c:y val="0.13037827089795595"/>
          <c:w val="0.85210576417915684"/>
          <c:h val="0.603133540125666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Data!$I$3</c:f>
              <c:strCache>
                <c:ptCount val="1"/>
                <c:pt idx="0">
                  <c:v>Total No. 
of 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Data!$I$4:$I$10</c:f>
              <c:numCache>
                <c:formatCode>#,##0;[Red]#,##0</c:formatCode>
                <c:ptCount val="7"/>
                <c:pt idx="0">
                  <c:v>1885</c:v>
                </c:pt>
                <c:pt idx="1">
                  <c:v>2775</c:v>
                </c:pt>
                <c:pt idx="2">
                  <c:v>3183</c:v>
                </c:pt>
                <c:pt idx="3">
                  <c:v>3935</c:v>
                </c:pt>
                <c:pt idx="4">
                  <c:v>4264</c:v>
                </c:pt>
                <c:pt idx="5">
                  <c:v>5413</c:v>
                </c:pt>
                <c:pt idx="6">
                  <c:v>7246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D-429E-AB58-4B710D54BF25}"/>
            </c:ext>
          </c:extLst>
        </c:ser>
        <c:ser>
          <c:idx val="1"/>
          <c:order val="1"/>
          <c:tx>
            <c:strRef>
              <c:f>Data!$J$3</c:f>
              <c:strCache>
                <c:ptCount val="1"/>
                <c:pt idx="0">
                  <c:v>Difference in No. of
Applicants from
prev. 3yr period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  <c:extLst xmlns:c15="http://schemas.microsoft.com/office/drawing/2012/chart"/>
            </c:strRef>
          </c:cat>
          <c:val>
            <c:numRef>
              <c:f>Data!$J$4:$J$10</c:f>
              <c:numCache>
                <c:formatCode>#,##0;[Red]#,##0</c:formatCode>
                <c:ptCount val="7"/>
                <c:pt idx="0">
                  <c:v>148</c:v>
                </c:pt>
                <c:pt idx="1">
                  <c:v>890</c:v>
                </c:pt>
                <c:pt idx="2">
                  <c:v>408</c:v>
                </c:pt>
                <c:pt idx="3">
                  <c:v>752</c:v>
                </c:pt>
                <c:pt idx="4">
                  <c:v>329</c:v>
                </c:pt>
                <c:pt idx="5">
                  <c:v>1149</c:v>
                </c:pt>
                <c:pt idx="6">
                  <c:v>1833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229D-429E-AB58-4B710D54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1327551336"/>
        <c:axId val="1327546656"/>
        <c:extLst/>
      </c:barChart>
      <c:lineChart>
        <c:grouping val="standard"/>
        <c:varyColors val="0"/>
        <c:ser>
          <c:idx val="2"/>
          <c:order val="2"/>
          <c:tx>
            <c:strRef>
              <c:f>Data!$K$3</c:f>
              <c:strCache>
                <c:ptCount val="1"/>
                <c:pt idx="0">
                  <c:v>% Increase from
prev 3yr period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22564219044163E-2"/>
                  <c:y val="-2.2204515829499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D-429E-AB58-4B710D54BF25}"/>
                </c:ext>
              </c:extLst>
            </c:dLbl>
            <c:dLbl>
              <c:idx val="1"/>
              <c:layout>
                <c:manualLayout>
                  <c:x val="-7.7685630685904936E-2"/>
                  <c:y val="-6.0557770444088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D-429E-AB58-4B710D54BF25}"/>
                </c:ext>
              </c:extLst>
            </c:dLbl>
            <c:dLbl>
              <c:idx val="2"/>
              <c:layout>
                <c:manualLayout>
                  <c:x val="-8.3572975500546196E-2"/>
                  <c:y val="1.2140459715262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D-429E-AB58-4B710D54BF25}"/>
                </c:ext>
              </c:extLst>
            </c:dLbl>
            <c:dLbl>
              <c:idx val="3"/>
              <c:layout>
                <c:manualLayout>
                  <c:x val="-4.3532283007535087E-3"/>
                  <c:y val="2.4245605662928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D-429E-AB58-4B710D54BF25}"/>
                </c:ext>
              </c:extLst>
            </c:dLbl>
            <c:dLbl>
              <c:idx val="4"/>
              <c:layout>
                <c:manualLayout>
                  <c:x val="-1.4747506406850327E-3"/>
                  <c:y val="-2.0205201622524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D-429E-AB58-4B710D54BF25}"/>
                </c:ext>
              </c:extLst>
            </c:dLbl>
            <c:dLbl>
              <c:idx val="5"/>
              <c:layout>
                <c:manualLayout>
                  <c:x val="3.6031495684708707E-5"/>
                  <c:y val="-1.4117235345581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D-429E-AB58-4B710D54BF25}"/>
                </c:ext>
              </c:extLst>
            </c:dLbl>
            <c:dLbl>
              <c:idx val="6"/>
              <c:layout>
                <c:manualLayout>
                  <c:x val="-1.0214467084362657E-2"/>
                  <c:y val="2.4263421617752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D-429E-AB58-4B710D54BF25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92D05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Data!$H$4:$H$10</c:f>
              <c:strCache>
                <c:ptCount val="7"/>
                <c:pt idx="0">
                  <c:v>2006 - 2008 Entry</c:v>
                </c:pt>
                <c:pt idx="1">
                  <c:v>2009 - 2011 Entry</c:v>
                </c:pt>
                <c:pt idx="2">
                  <c:v>2012 - 2014 Entry</c:v>
                </c:pt>
                <c:pt idx="3">
                  <c:v>2015 - 2017 Entry</c:v>
                </c:pt>
                <c:pt idx="4">
                  <c:v>2018 - 2020 Entry</c:v>
                </c:pt>
                <c:pt idx="5">
                  <c:v>2021 - 2023 Entry</c:v>
                </c:pt>
                <c:pt idx="6">
                  <c:v>2024 - 2026 Entry</c:v>
                </c:pt>
              </c:strCache>
            </c:strRef>
          </c:cat>
          <c:val>
            <c:numRef>
              <c:f>Data!$K$4:$K$10</c:f>
              <c:numCache>
                <c:formatCode>0.00%</c:formatCode>
                <c:ptCount val="7"/>
                <c:pt idx="0">
                  <c:v>8.5204375359815773E-2</c:v>
                </c:pt>
                <c:pt idx="1">
                  <c:v>0.47214854111405835</c:v>
                </c:pt>
                <c:pt idx="2">
                  <c:v>0.14702702702702702</c:v>
                </c:pt>
                <c:pt idx="3">
                  <c:v>0.23625510524662269</c:v>
                </c:pt>
                <c:pt idx="4">
                  <c:v>8.3608640406607371E-2</c:v>
                </c:pt>
                <c:pt idx="5">
                  <c:v>0.26946529080675424</c:v>
                </c:pt>
                <c:pt idx="6">
                  <c:v>0.33862922593755773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9D-429E-AB58-4B710D54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556736"/>
        <c:axId val="1327553856"/>
      </c:lineChart>
      <c:catAx>
        <c:axId val="1327551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46656"/>
        <c:crosses val="autoZero"/>
        <c:auto val="1"/>
        <c:lblAlgn val="ctr"/>
        <c:lblOffset val="100"/>
        <c:noMultiLvlLbl val="0"/>
      </c:catAx>
      <c:valAx>
        <c:axId val="13275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1336"/>
        <c:crosses val="autoZero"/>
        <c:crossBetween val="between"/>
      </c:valAx>
      <c:valAx>
        <c:axId val="1327553856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327556736"/>
        <c:crosses val="max"/>
        <c:crossBetween val="between"/>
      </c:valAx>
      <c:catAx>
        <c:axId val="13275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75538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B6A66C7-8E17-4A78-A1DE-D537210146B3}">
  <sheetPr/>
  <sheetViews>
    <sheetView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17E797-2B42-CEDA-0FA8-9F25128B07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R29"/>
  <sheetViews>
    <sheetView zoomScale="120" zoomScaleNormal="120" workbookViewId="0"/>
  </sheetViews>
  <sheetFormatPr defaultRowHeight="11.25" x14ac:dyDescent="0.25"/>
  <cols>
    <col min="1" max="1" width="3.7109375" style="1" customWidth="1"/>
    <col min="2" max="2" width="17.42578125" style="1" customWidth="1"/>
    <col min="3" max="3" width="12.5703125" style="2" customWidth="1"/>
    <col min="4" max="4" width="16.140625" style="2" customWidth="1"/>
    <col min="5" max="5" width="15.85546875" style="3" customWidth="1"/>
    <col min="6" max="6" width="19.140625" style="2" customWidth="1"/>
    <col min="7" max="7" width="10.28515625" style="2" customWidth="1"/>
    <col min="8" max="8" width="22.140625" style="2" customWidth="1"/>
    <col min="9" max="9" width="14.5703125" style="4" customWidth="1"/>
    <col min="10" max="10" width="16.7109375" style="4" customWidth="1"/>
    <col min="11" max="11" width="17.28515625" style="5" customWidth="1"/>
    <col min="12" max="12" width="16.5703125" style="4" customWidth="1"/>
    <col min="13" max="18" width="9.140625" style="4"/>
    <col min="19" max="16384" width="9.140625" style="1"/>
  </cols>
  <sheetData>
    <row r="2" spans="2:18" ht="33.75" customHeight="1" x14ac:dyDescent="0.25">
      <c r="B2" s="21" t="s">
        <v>43</v>
      </c>
      <c r="C2" s="21"/>
      <c r="D2" s="21"/>
      <c r="E2" s="21"/>
      <c r="F2" s="6"/>
      <c r="H2" s="21" t="s">
        <v>44</v>
      </c>
      <c r="I2" s="21"/>
      <c r="J2" s="21"/>
      <c r="K2" s="21"/>
    </row>
    <row r="3" spans="2:18" s="7" customFormat="1" ht="56.25" x14ac:dyDescent="0.25">
      <c r="B3" s="8" t="s">
        <v>0</v>
      </c>
      <c r="C3" s="9" t="s">
        <v>38</v>
      </c>
      <c r="D3" s="9" t="s">
        <v>39</v>
      </c>
      <c r="E3" s="10" t="s">
        <v>7</v>
      </c>
      <c r="F3" s="11"/>
      <c r="G3" s="12"/>
      <c r="H3" s="8" t="s">
        <v>10</v>
      </c>
      <c r="I3" s="9" t="s">
        <v>41</v>
      </c>
      <c r="J3" s="9" t="s">
        <v>40</v>
      </c>
      <c r="K3" s="10" t="s">
        <v>42</v>
      </c>
      <c r="L3" s="12"/>
      <c r="M3" s="12"/>
      <c r="N3" s="12"/>
      <c r="O3" s="12"/>
      <c r="P3" s="12"/>
      <c r="Q3" s="12"/>
      <c r="R3" s="12"/>
    </row>
    <row r="4" spans="2:18" ht="12.75" customHeight="1" x14ac:dyDescent="0.25">
      <c r="B4" s="16" t="s">
        <v>12</v>
      </c>
      <c r="C4" s="13">
        <v>41</v>
      </c>
      <c r="D4" s="13"/>
      <c r="E4" s="14">
        <v>-0.22550000000000001</v>
      </c>
      <c r="H4" s="17" t="s">
        <v>31</v>
      </c>
      <c r="I4" s="13">
        <f>SUM(C9:C11)</f>
        <v>1885</v>
      </c>
      <c r="J4" s="13">
        <f>+I4-F8</f>
        <v>148</v>
      </c>
      <c r="K4" s="14">
        <f>+J4/F8</f>
        <v>8.5204375359815773E-2</v>
      </c>
      <c r="L4" s="22" t="s">
        <v>9</v>
      </c>
    </row>
    <row r="5" spans="2:18" ht="12.75" customHeight="1" x14ac:dyDescent="0.25">
      <c r="B5" s="16" t="s">
        <v>13</v>
      </c>
      <c r="C5" s="13">
        <v>489</v>
      </c>
      <c r="D5" s="13">
        <f t="shared" ref="D5:D29" si="0">+C5-C4</f>
        <v>448</v>
      </c>
      <c r="E5" s="14">
        <f t="shared" ref="E5:E23" si="1">+(C5-C4)/C4</f>
        <v>10.926829268292684</v>
      </c>
      <c r="H5" s="17" t="s">
        <v>32</v>
      </c>
      <c r="I5" s="13">
        <f>SUM(C12:C14)</f>
        <v>2775</v>
      </c>
      <c r="J5" s="13">
        <f t="shared" ref="J5:J10" si="2">+I5-I4</f>
        <v>890</v>
      </c>
      <c r="K5" s="14">
        <f t="shared" ref="K5:K10" si="3">+J5/I4</f>
        <v>0.47214854111405835</v>
      </c>
      <c r="L5" s="22"/>
    </row>
    <row r="6" spans="2:18" ht="12.75" customHeight="1" x14ac:dyDescent="0.25">
      <c r="B6" s="16" t="s">
        <v>14</v>
      </c>
      <c r="C6" s="13">
        <v>551</v>
      </c>
      <c r="D6" s="13">
        <f t="shared" si="0"/>
        <v>62</v>
      </c>
      <c r="E6" s="14">
        <f t="shared" si="1"/>
        <v>0.12678936605316973</v>
      </c>
      <c r="H6" s="17" t="s">
        <v>33</v>
      </c>
      <c r="I6" s="13">
        <f>SUM(C15:C17)</f>
        <v>3183</v>
      </c>
      <c r="J6" s="13">
        <f t="shared" si="2"/>
        <v>408</v>
      </c>
      <c r="K6" s="14">
        <f t="shared" si="3"/>
        <v>0.14702702702702702</v>
      </c>
      <c r="L6" s="22"/>
    </row>
    <row r="7" spans="2:18" ht="12.75" customHeight="1" x14ac:dyDescent="0.25">
      <c r="B7" s="16" t="s">
        <v>15</v>
      </c>
      <c r="C7" s="13">
        <v>634</v>
      </c>
      <c r="D7" s="13">
        <f t="shared" si="0"/>
        <v>83</v>
      </c>
      <c r="E7" s="14">
        <f t="shared" si="1"/>
        <v>0.15063520871143377</v>
      </c>
      <c r="F7" s="15"/>
      <c r="H7" s="17" t="s">
        <v>34</v>
      </c>
      <c r="I7" s="13">
        <f>SUM(C18:C20)</f>
        <v>3935</v>
      </c>
      <c r="J7" s="13">
        <f t="shared" si="2"/>
        <v>752</v>
      </c>
      <c r="K7" s="14">
        <f t="shared" si="3"/>
        <v>0.23625510524662269</v>
      </c>
      <c r="L7" s="22"/>
    </row>
    <row r="8" spans="2:18" ht="12.75" customHeight="1" x14ac:dyDescent="0.25">
      <c r="B8" s="16" t="s">
        <v>16</v>
      </c>
      <c r="C8" s="13">
        <v>552</v>
      </c>
      <c r="D8" s="13">
        <f t="shared" si="0"/>
        <v>-82</v>
      </c>
      <c r="E8" s="14">
        <f t="shared" si="1"/>
        <v>-0.12933753943217666</v>
      </c>
      <c r="F8" s="15">
        <f>SUM(C6:C8)</f>
        <v>1737</v>
      </c>
      <c r="H8" s="17" t="s">
        <v>35</v>
      </c>
      <c r="I8" s="13">
        <f>SUM(C21:C23)</f>
        <v>4264</v>
      </c>
      <c r="J8" s="13">
        <f t="shared" si="2"/>
        <v>329</v>
      </c>
      <c r="K8" s="14">
        <f t="shared" si="3"/>
        <v>8.3608640406607371E-2</v>
      </c>
      <c r="L8" s="22"/>
    </row>
    <row r="9" spans="2:18" ht="12.75" customHeight="1" x14ac:dyDescent="0.25">
      <c r="B9" s="16" t="s">
        <v>17</v>
      </c>
      <c r="C9" s="13">
        <v>632</v>
      </c>
      <c r="D9" s="13">
        <f t="shared" si="0"/>
        <v>80</v>
      </c>
      <c r="E9" s="14">
        <f t="shared" si="1"/>
        <v>0.14492753623188406</v>
      </c>
      <c r="H9" s="17" t="s">
        <v>36</v>
      </c>
      <c r="I9" s="13">
        <f>SUM(C24:C26)</f>
        <v>5413</v>
      </c>
      <c r="J9" s="13">
        <f t="shared" si="2"/>
        <v>1149</v>
      </c>
      <c r="K9" s="14">
        <f t="shared" si="3"/>
        <v>0.26946529080675424</v>
      </c>
      <c r="L9" s="22"/>
    </row>
    <row r="10" spans="2:18" ht="12.75" customHeight="1" x14ac:dyDescent="0.25">
      <c r="B10" s="16" t="s">
        <v>18</v>
      </c>
      <c r="C10" s="13">
        <v>623</v>
      </c>
      <c r="D10" s="13">
        <f t="shared" si="0"/>
        <v>-9</v>
      </c>
      <c r="E10" s="14">
        <f t="shared" si="1"/>
        <v>-1.4240506329113924E-2</v>
      </c>
      <c r="H10" s="17" t="s">
        <v>37</v>
      </c>
      <c r="I10" s="13">
        <f>SUM(C27:C29)</f>
        <v>7246</v>
      </c>
      <c r="J10" s="13">
        <f t="shared" si="2"/>
        <v>1833</v>
      </c>
      <c r="K10" s="14">
        <f t="shared" si="3"/>
        <v>0.33862922593755773</v>
      </c>
      <c r="L10" s="22"/>
    </row>
    <row r="11" spans="2:18" ht="12.75" customHeight="1" x14ac:dyDescent="0.25">
      <c r="B11" s="16" t="s">
        <v>19</v>
      </c>
      <c r="C11" s="13">
        <v>630</v>
      </c>
      <c r="D11" s="13">
        <f t="shared" si="0"/>
        <v>7</v>
      </c>
      <c r="E11" s="14">
        <f t="shared" si="1"/>
        <v>1.1235955056179775E-2</v>
      </c>
      <c r="H11" s="4"/>
    </row>
    <row r="12" spans="2:18" ht="12.75" customHeight="1" x14ac:dyDescent="0.25">
      <c r="B12" s="16" t="s">
        <v>20</v>
      </c>
      <c r="C12" s="13">
        <v>722</v>
      </c>
      <c r="D12" s="13">
        <f t="shared" si="0"/>
        <v>92</v>
      </c>
      <c r="E12" s="14">
        <f t="shared" si="1"/>
        <v>0.14603174603174604</v>
      </c>
      <c r="H12" s="4"/>
    </row>
    <row r="13" spans="2:18" ht="12.75" customHeight="1" x14ac:dyDescent="0.25">
      <c r="B13" s="16" t="s">
        <v>21</v>
      </c>
      <c r="C13" s="13">
        <v>1029</v>
      </c>
      <c r="D13" s="13">
        <f t="shared" si="0"/>
        <v>307</v>
      </c>
      <c r="E13" s="14">
        <f t="shared" si="1"/>
        <v>0.42520775623268697</v>
      </c>
      <c r="H13" s="4"/>
    </row>
    <row r="14" spans="2:18" ht="12.75" customHeight="1" x14ac:dyDescent="0.25">
      <c r="B14" s="16" t="s">
        <v>22</v>
      </c>
      <c r="C14" s="13">
        <v>1024</v>
      </c>
      <c r="D14" s="13">
        <f t="shared" si="0"/>
        <v>-5</v>
      </c>
      <c r="E14" s="14">
        <f t="shared" si="1"/>
        <v>-4.859086491739553E-3</v>
      </c>
      <c r="H14" s="4"/>
    </row>
    <row r="15" spans="2:18" ht="12.75" customHeight="1" x14ac:dyDescent="0.25">
      <c r="B15" s="16" t="s">
        <v>23</v>
      </c>
      <c r="C15" s="13">
        <v>919</v>
      </c>
      <c r="D15" s="13">
        <f t="shared" si="0"/>
        <v>-105</v>
      </c>
      <c r="E15" s="14">
        <f t="shared" si="1"/>
        <v>-0.1025390625</v>
      </c>
      <c r="H15" s="4"/>
    </row>
    <row r="16" spans="2:18" ht="12.75" customHeight="1" x14ac:dyDescent="0.25">
      <c r="B16" s="16" t="s">
        <v>24</v>
      </c>
      <c r="C16" s="13">
        <v>1036</v>
      </c>
      <c r="D16" s="13">
        <f t="shared" si="0"/>
        <v>117</v>
      </c>
      <c r="E16" s="14">
        <f t="shared" si="1"/>
        <v>0.12731229597388466</v>
      </c>
      <c r="H16" s="4"/>
    </row>
    <row r="17" spans="2:7" ht="12.75" customHeight="1" x14ac:dyDescent="0.25">
      <c r="B17" s="16" t="s">
        <v>25</v>
      </c>
      <c r="C17" s="13">
        <v>1228</v>
      </c>
      <c r="D17" s="13">
        <f t="shared" si="0"/>
        <v>192</v>
      </c>
      <c r="E17" s="14">
        <f t="shared" si="1"/>
        <v>0.18532818532818532</v>
      </c>
    </row>
    <row r="18" spans="2:7" ht="12.75" customHeight="1" x14ac:dyDescent="0.25">
      <c r="B18" s="16" t="s">
        <v>26</v>
      </c>
      <c r="C18" s="13">
        <v>1352</v>
      </c>
      <c r="D18" s="13">
        <f t="shared" si="0"/>
        <v>124</v>
      </c>
      <c r="E18" s="14">
        <f t="shared" si="1"/>
        <v>0.10097719869706841</v>
      </c>
    </row>
    <row r="19" spans="2:7" ht="12.75" customHeight="1" x14ac:dyDescent="0.25">
      <c r="B19" s="16" t="s">
        <v>27</v>
      </c>
      <c r="C19" s="13">
        <v>1288</v>
      </c>
      <c r="D19" s="13">
        <f t="shared" si="0"/>
        <v>-64</v>
      </c>
      <c r="E19" s="14">
        <f t="shared" si="1"/>
        <v>-4.7337278106508875E-2</v>
      </c>
    </row>
    <row r="20" spans="2:7" ht="12.75" customHeight="1" x14ac:dyDescent="0.25">
      <c r="B20" s="16" t="s">
        <v>28</v>
      </c>
      <c r="C20" s="13">
        <v>1295</v>
      </c>
      <c r="D20" s="13">
        <f t="shared" si="0"/>
        <v>7</v>
      </c>
      <c r="E20" s="14">
        <f t="shared" si="1"/>
        <v>5.434782608695652E-3</v>
      </c>
    </row>
    <row r="21" spans="2:7" ht="12.75" customHeight="1" x14ac:dyDescent="0.25">
      <c r="B21" s="16" t="s">
        <v>29</v>
      </c>
      <c r="C21" s="13">
        <v>1357</v>
      </c>
      <c r="D21" s="13">
        <f t="shared" si="0"/>
        <v>62</v>
      </c>
      <c r="E21" s="14">
        <f t="shared" si="1"/>
        <v>4.7876447876447875E-2</v>
      </c>
    </row>
    <row r="22" spans="2:7" ht="12.75" customHeight="1" x14ac:dyDescent="0.25">
      <c r="B22" s="16" t="s">
        <v>30</v>
      </c>
      <c r="C22" s="13">
        <v>1479</v>
      </c>
      <c r="D22" s="13">
        <f t="shared" si="0"/>
        <v>122</v>
      </c>
      <c r="E22" s="14">
        <f t="shared" si="1"/>
        <v>8.9904200442151805E-2</v>
      </c>
    </row>
    <row r="23" spans="2:7" ht="12.75" customHeight="1" x14ac:dyDescent="0.25">
      <c r="B23" s="16" t="s">
        <v>1</v>
      </c>
      <c r="C23" s="13">
        <v>1428</v>
      </c>
      <c r="D23" s="13">
        <f t="shared" si="0"/>
        <v>-51</v>
      </c>
      <c r="E23" s="14">
        <f t="shared" si="1"/>
        <v>-3.4482758620689655E-2</v>
      </c>
      <c r="F23" s="1"/>
    </row>
    <row r="24" spans="2:7" ht="12.75" customHeight="1" x14ac:dyDescent="0.25">
      <c r="B24" s="16" t="s">
        <v>2</v>
      </c>
      <c r="C24" s="13">
        <v>1543</v>
      </c>
      <c r="D24" s="13">
        <f t="shared" si="0"/>
        <v>115</v>
      </c>
      <c r="E24" s="14">
        <f t="shared" ref="E24:E29" si="4">+(C24-C23)/C23</f>
        <v>8.0532212885154067E-2</v>
      </c>
      <c r="F24" s="1"/>
    </row>
    <row r="25" spans="2:7" ht="12.75" customHeight="1" x14ac:dyDescent="0.25">
      <c r="B25" s="18" t="s">
        <v>3</v>
      </c>
      <c r="C25" s="17">
        <v>1866</v>
      </c>
      <c r="D25" s="17">
        <f t="shared" si="0"/>
        <v>323</v>
      </c>
      <c r="E25" s="19">
        <f t="shared" si="4"/>
        <v>0.20933246921581336</v>
      </c>
      <c r="F25" s="23" t="s">
        <v>8</v>
      </c>
      <c r="G25" s="20"/>
    </row>
    <row r="26" spans="2:7" ht="12.75" customHeight="1" x14ac:dyDescent="0.25">
      <c r="B26" s="18" t="s">
        <v>4</v>
      </c>
      <c r="C26" s="17">
        <v>2004</v>
      </c>
      <c r="D26" s="17">
        <f t="shared" si="0"/>
        <v>138</v>
      </c>
      <c r="E26" s="19">
        <f t="shared" si="4"/>
        <v>7.3954983922829579E-2</v>
      </c>
      <c r="F26" s="23"/>
    </row>
    <row r="27" spans="2:7" ht="12.75" customHeight="1" x14ac:dyDescent="0.25">
      <c r="B27" s="18" t="s">
        <v>5</v>
      </c>
      <c r="C27" s="17">
        <v>2184</v>
      </c>
      <c r="D27" s="17">
        <f t="shared" si="0"/>
        <v>180</v>
      </c>
      <c r="E27" s="19">
        <f t="shared" si="4"/>
        <v>8.9820359281437126E-2</v>
      </c>
      <c r="F27" s="23"/>
    </row>
    <row r="28" spans="2:7" ht="12.75" customHeight="1" x14ac:dyDescent="0.25">
      <c r="B28" s="18" t="s">
        <v>6</v>
      </c>
      <c r="C28" s="17">
        <v>2472</v>
      </c>
      <c r="D28" s="17">
        <f t="shared" si="0"/>
        <v>288</v>
      </c>
      <c r="E28" s="19">
        <f t="shared" si="4"/>
        <v>0.13186813186813187</v>
      </c>
      <c r="F28" s="23"/>
    </row>
    <row r="29" spans="2:7" ht="12.75" customHeight="1" x14ac:dyDescent="0.25">
      <c r="B29" s="18" t="s">
        <v>11</v>
      </c>
      <c r="C29" s="17">
        <v>2590</v>
      </c>
      <c r="D29" s="17">
        <f t="shared" si="0"/>
        <v>118</v>
      </c>
      <c r="E29" s="19">
        <f t="shared" si="4"/>
        <v>4.7734627831715212E-2</v>
      </c>
      <c r="F29" s="23"/>
    </row>
  </sheetData>
  <mergeCells count="4">
    <mergeCell ref="B2:E2"/>
    <mergeCell ref="H2:K2"/>
    <mergeCell ref="L4:L10"/>
    <mergeCell ref="F25:F29"/>
  </mergeCells>
  <pageMargins left="0.7" right="0.7" top="0.48" bottom="0.53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</vt:lpstr>
      <vt:lpstr>Chart1</vt:lpstr>
      <vt:lpstr>Chart2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2026-07-29T13:40:23Z</cp:lastPrinted>
  <dcterms:created xsi:type="dcterms:W3CDTF">2020-08-26T06:44:24Z</dcterms:created>
  <dcterms:modified xsi:type="dcterms:W3CDTF">2026-08-03T05:22:11Z</dcterms:modified>
</cp:coreProperties>
</file>